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75" windowWidth="13995" windowHeight="7425" tabRatio="849" activeTab="0"/>
  </bookViews>
  <sheets>
    <sheet name="行业范围评估的入门介绍" sheetId="1" r:id="rId1"/>
    <sheet name="新申请行业范围的评估" sheetId="2" r:id="rId2"/>
    <sheet name="评估结果" sheetId="3" r:id="rId3"/>
    <sheet name="ECLASS行业范围应达标值" sheetId="4" r:id="rId4"/>
  </sheets>
  <definedNames>
    <definedName name="_xlnm.Print_Area" localSheetId="3">'ECLASS行业范围应达标值'!$A$1:$P$34</definedName>
    <definedName name="_xlnm.Print_Area" localSheetId="1">'新申请行业范围的评估'!$A$1:$R$245</definedName>
    <definedName name="_xlnm.Print_Area" localSheetId="0">'行业范围评估的入门介绍'!$A$1:$AE$36</definedName>
    <definedName name="_xlnm.Print_Area" localSheetId="2">'评估结果'!$A$1:$H$86</definedName>
    <definedName name="_xlnm.Print_Titles" localSheetId="1">'新申请行业范围的评估'!$1:$3</definedName>
  </definedNames>
  <calcPr fullCalcOnLoad="1"/>
</workbook>
</file>

<file path=xl/sharedStrings.xml><?xml version="1.0" encoding="utf-8"?>
<sst xmlns="http://schemas.openxmlformats.org/spreadsheetml/2006/main" count="282" uniqueCount="162">
  <si>
    <t>&lt;50</t>
  </si>
  <si>
    <t>&lt;100</t>
  </si>
  <si>
    <t>&lt;200</t>
  </si>
  <si>
    <t>&lt;350</t>
  </si>
  <si>
    <t>&lt;450</t>
  </si>
  <si>
    <t>&gt;550</t>
  </si>
  <si>
    <t>&gt;650</t>
  </si>
  <si>
    <t>&gt;750</t>
  </si>
  <si>
    <t>&gt;900</t>
  </si>
  <si>
    <t>&gt;1.000</t>
  </si>
  <si>
    <t>&gt;5</t>
  </si>
  <si>
    <t>&lt;5</t>
  </si>
  <si>
    <t>&lt;8</t>
  </si>
  <si>
    <t>&lt;15</t>
  </si>
  <si>
    <t>&lt;20</t>
  </si>
  <si>
    <t>&lt;25</t>
  </si>
  <si>
    <t>&lt;30</t>
  </si>
  <si>
    <t>&lt;35</t>
  </si>
  <si>
    <t>&lt;40</t>
  </si>
  <si>
    <t>&gt;40</t>
  </si>
  <si>
    <t>&gt;50</t>
  </si>
  <si>
    <t>&gt;25%</t>
  </si>
  <si>
    <t>&gt;100</t>
  </si>
  <si>
    <t>&gt;250</t>
  </si>
  <si>
    <t>&gt;600</t>
  </si>
  <si>
    <t>&gt;1.500</t>
  </si>
  <si>
    <t>&gt;3.800</t>
  </si>
  <si>
    <t>&gt;10</t>
  </si>
  <si>
    <t>&gt;20</t>
  </si>
  <si>
    <t>0-1</t>
  </si>
  <si>
    <t>0-2</t>
  </si>
  <si>
    <t>&gt;12</t>
  </si>
  <si>
    <t>&lt;45</t>
  </si>
  <si>
    <t>&lt;55</t>
  </si>
  <si>
    <t>&lt;70</t>
  </si>
  <si>
    <t>&lt;85</t>
  </si>
  <si>
    <t>&lt;120</t>
  </si>
  <si>
    <t>&lt;150</t>
  </si>
  <si>
    <t>&gt;150</t>
  </si>
  <si>
    <t>&lt;2</t>
  </si>
  <si>
    <t>&lt;3</t>
  </si>
  <si>
    <t>&lt;4</t>
  </si>
  <si>
    <t>&lt;6</t>
  </si>
  <si>
    <t>&lt;7</t>
  </si>
  <si>
    <t>&lt;10</t>
  </si>
  <si>
    <t>Erreichte Gewichtspunkte nach Ist-Grad</t>
  </si>
  <si>
    <t>Abweichung Ist- zu Mindest-Erfüllung</t>
  </si>
  <si>
    <t>Abweichung Ist- zu neg. Soll-Erfüllung</t>
  </si>
  <si>
    <t>Abweichung Ist- zu pos. Soll-Erfüllung</t>
  </si>
  <si>
    <t>在ECLASS协会中行业新增范围申请的评估</t>
  </si>
  <si>
    <t>欢迎您开始评估！</t>
  </si>
  <si>
    <t>在评估之前，需要您先了解</t>
  </si>
  <si>
    <t>“ECLASS协会的指导原则和基本原则                                                                                   ECLASS标准的进一步发展和基本方向”</t>
  </si>
  <si>
    <t>然后再开始进行申请的评估。</t>
  </si>
  <si>
    <t>请您给出新增申请行业范围的名称，接下来的评估将遵循ECLASS评估准则来进行：</t>
  </si>
  <si>
    <t>“申请行业范围的名称”</t>
  </si>
  <si>
    <r>
      <t>Ç</t>
    </r>
    <r>
      <rPr>
        <sz val="10"/>
        <color indexed="18"/>
        <rFont val="Arial"/>
        <family val="2"/>
      </rPr>
      <t xml:space="preserve"> </t>
    </r>
    <r>
      <rPr>
        <sz val="8.5"/>
        <color indexed="18"/>
        <rFont val="Calibri"/>
        <family val="2"/>
      </rPr>
      <t>请在此输入新申请行业范围的名称</t>
    </r>
    <r>
      <rPr>
        <sz val="8.5"/>
        <color indexed="18"/>
        <rFont val="Arial"/>
        <family val="2"/>
      </rPr>
      <t xml:space="preserve"> </t>
    </r>
    <r>
      <rPr>
        <sz val="10"/>
        <color indexed="18"/>
        <rFont val="Wingdings 3"/>
        <family val="1"/>
      </rPr>
      <t>Ç</t>
    </r>
  </si>
  <si>
    <t>现在转入“新申请行业范围的评估”表，请您在该表中完成新申请行业范围的检测和评估</t>
  </si>
  <si>
    <t>在您完成评估后，评估总分请参见“评估结果”表。</t>
  </si>
  <si>
    <t>请将您的评估结果以PDF文件打印，每个评估准则的信息作为补充，以单独页打印。</t>
  </si>
  <si>
    <t>ECLASS总部感谢您提交申请！</t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</si>
  <si>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 </t>
    </r>
    <r>
      <rPr>
        <b/>
        <sz val="15"/>
        <color indexed="9"/>
        <rFont val="Calibri"/>
        <family val="2"/>
      </rPr>
      <t>1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</si>
  <si>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 </t>
    </r>
    <r>
      <rPr>
        <b/>
        <sz val="15"/>
        <color indexed="9"/>
        <rFont val="Calibri"/>
        <family val="2"/>
      </rPr>
      <t>2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</si>
  <si>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 </t>
    </r>
    <r>
      <rPr>
        <b/>
        <sz val="15"/>
        <color indexed="9"/>
        <rFont val="Calibri"/>
        <family val="2"/>
      </rPr>
      <t>3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</si>
  <si>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 xml:space="preserve"> 4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</si>
  <si>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 xml:space="preserve"> 5</t>
    </r>
  </si>
  <si>
    <r>
      <rPr>
        <b/>
        <sz val="12"/>
        <color indexed="9"/>
        <rFont val="Calibri"/>
        <family val="2"/>
      </rPr>
      <t xml:space="preserve">评估准则 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>6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</si>
  <si>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 xml:space="preserve"> 7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</si>
  <si>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 xml:space="preserve"> 8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</si>
  <si>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 xml:space="preserve"> 9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</si>
  <si>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 xml:space="preserve"> 10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</si>
  <si>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 xml:space="preserve"> 11</t>
    </r>
  </si>
  <si>
    <r>
      <rPr>
        <b/>
        <sz val="12"/>
        <color indexed="9"/>
        <rFont val="Calibri"/>
        <family val="2"/>
      </rPr>
      <t>评估准则</t>
    </r>
    <r>
      <rPr>
        <b/>
        <sz val="11"/>
        <color indexed="9"/>
        <rFont val="Arial"/>
        <family val="2"/>
      </rPr>
      <t xml:space="preserve">       </t>
    </r>
    <r>
      <rPr>
        <b/>
        <sz val="15"/>
        <color indexed="9"/>
        <rFont val="Arial"/>
        <family val="2"/>
      </rPr>
      <t>12</t>
    </r>
  </si>
  <si>
    <r>
      <rPr>
        <b/>
        <sz val="12"/>
        <color indexed="9"/>
        <rFont val="Calibri"/>
        <family val="2"/>
      </rPr>
      <t>评估准则</t>
    </r>
    <r>
      <rPr>
        <b/>
        <sz val="12"/>
        <color indexed="9"/>
        <rFont val="Arial"/>
        <family val="2"/>
      </rPr>
      <t xml:space="preserve"> </t>
    </r>
    <r>
      <rPr>
        <b/>
        <sz val="11"/>
        <color indexed="9"/>
        <rFont val="Arial"/>
        <family val="2"/>
      </rPr>
      <t xml:space="preserve">      </t>
    </r>
    <r>
      <rPr>
        <b/>
        <sz val="15"/>
        <color indexed="9"/>
        <rFont val="Calibri"/>
        <family val="2"/>
      </rPr>
      <t>13</t>
    </r>
  </si>
  <si>
    <t>新申请或拆分行业范围的评估：</t>
  </si>
  <si>
    <t>按键</t>
  </si>
  <si>
    <t>请选定</t>
  </si>
  <si>
    <t>您的答案</t>
  </si>
  <si>
    <t>您现在正在进行该准则的评估：</t>
  </si>
  <si>
    <t>请您答案以下问题：</t>
  </si>
  <si>
    <t>您的答案：</t>
  </si>
  <si>
    <t>以下答案可供选择：</t>
  </si>
  <si>
    <t>相应的达标度</t>
  </si>
  <si>
    <t>行业参考性</t>
  </si>
  <si>
    <t>该参考行业范围与行业之间的明确程度有多高?</t>
  </si>
  <si>
    <t>行业成熟度声明 = 申请类别是否可归入为一个行业的新行业范围 ?</t>
  </si>
  <si>
    <t>行业 
成熟度</t>
  </si>
  <si>
    <t>无</t>
  </si>
  <si>
    <t>低</t>
  </si>
  <si>
    <t>中等</t>
  </si>
  <si>
    <t>明确</t>
  </si>
  <si>
    <t>确定</t>
  </si>
  <si>
    <t>国际性</t>
  </si>
  <si>
    <t>新申请行业范围已确立的国际化程度有多高？</t>
  </si>
  <si>
    <t>该行业范围的国际标准数量有多少？</t>
  </si>
  <si>
    <t>行业范围
的国际标准数量</t>
  </si>
  <si>
    <t>拆分度</t>
  </si>
  <si>
    <t>拆分度有多高？</t>
  </si>
  <si>
    <t>预计在现有ECLASS结构的拆分度有多高？</t>
  </si>
  <si>
    <t>在现有ECLASS结构的拆分度</t>
  </si>
  <si>
    <t>重叠度</t>
  </si>
  <si>
    <t>与现有行业范围的重叠度有高？</t>
  </si>
  <si>
    <t>预计新申请与现有行业范围的重叠度有多高？</t>
  </si>
  <si>
    <t>与现有行业范围的重叠度</t>
  </si>
  <si>
    <t>结构的深度和广度</t>
  </si>
  <si>
    <t>期望行业范围的总体结构有多复杂?</t>
  </si>
  <si>
    <t>预计总共要新增多少个类别？</t>
  </si>
  <si>
    <t>新增 
类别的数量</t>
  </si>
  <si>
    <t>唯一度</t>
  </si>
  <si>
    <t>可能的独特属性有多少?</t>
  </si>
  <si>
    <t>预计新行业范围属性的数量有多少？</t>
  </si>
  <si>
    <t>新行业属性数量</t>
  </si>
  <si>
    <t>比较系统</t>
  </si>
  <si>
    <t>该行业范围已经在其他类别中涵盖的程度有多高?</t>
  </si>
  <si>
    <t>预计的可选分配结构数量有多少？</t>
  </si>
  <si>
    <t>可选分配结构数量</t>
  </si>
  <si>
    <t>科学参考性</t>
  </si>
  <si>
    <t>该行业范围在科学领域的清晰度有多高?</t>
  </si>
  <si>
    <t xml:space="preserve">有多少研究院或研究机构使用了该行业范围？ </t>
  </si>
  <si>
    <t>研究院或研究领域机构的数量</t>
  </si>
  <si>
    <t>命名认可度</t>
  </si>
  <si>
    <t>该新建行业范围命名的普遍度和认可度有多高?</t>
  </si>
  <si>
    <t xml:space="preserve">命名在独立出版或公布的使用数量有多少？ </t>
  </si>
  <si>
    <t>命名在独立出版或公布的使用数量</t>
  </si>
  <si>
    <t>现存年数</t>
  </si>
  <si>
    <t>该行业范围在市场上已存在多久?</t>
  </si>
  <si>
    <t>可证明市场现存年数是多少？</t>
  </si>
  <si>
    <t>可证明市场现存年数</t>
  </si>
  <si>
    <t>客户比重</t>
  </si>
  <si>
    <t>属于该行业范围的客户企业数量有多少？</t>
  </si>
  <si>
    <t>该产品国内和国际用户数量有多少？</t>
  </si>
  <si>
    <t>该产品国内和国际用户数量</t>
  </si>
  <si>
    <t>供应商比重</t>
  </si>
  <si>
    <t>属于该行业范围的供应商数量有多少？</t>
  </si>
  <si>
    <t>该产品国内和国际供应商数量有多少？</t>
  </si>
  <si>
    <t>该产品国内和国际供应商数量</t>
  </si>
  <si>
    <t>行业代表</t>
  </si>
  <si>
    <t>与该行业范围相关的协会代表情况如何？</t>
  </si>
  <si>
    <t>欧洲可证明与ECLASS相关的利益团体或联系伙伴的数量有多少？</t>
  </si>
  <si>
    <t>欧洲可证明与ECLASS相关的利益团体或联系伙伴的数量</t>
  </si>
  <si>
    <t>您已成功完成了申请的评估！</t>
  </si>
  <si>
    <t>请查看您的评估结果。</t>
  </si>
  <si>
    <t>ECLASS对所有行业范围的评估均采用统一准则和应达标值</t>
  </si>
  <si>
    <t>行业范围评估准则和应达标值的概览</t>
  </si>
  <si>
    <t>准则编号</t>
  </si>
  <si>
    <t>准则简称</t>
  </si>
  <si>
    <t>准则加权分</t>
  </si>
  <si>
    <t>准则要求的应达标值</t>
  </si>
  <si>
    <t>根据应达标值的要求加权分</t>
  </si>
  <si>
    <t>Σ 最大值</t>
  </si>
  <si>
    <t>Σ 目标值</t>
  </si>
  <si>
    <t>Σ 最低达标值 (= 目标值 ./. 10%)</t>
  </si>
  <si>
    <t>您已提交ECLASS新申请行业范围的评估：</t>
  </si>
  <si>
    <t>根据您提交的申请，评估结果的日期为</t>
  </si>
  <si>
    <t>总计：</t>
  </si>
  <si>
    <t>准则实际达标度</t>
  </si>
  <si>
    <r>
      <t>Σ</t>
    </r>
    <r>
      <rPr>
        <sz val="8"/>
        <rFont val="Arial"/>
        <family val="2"/>
      </rPr>
      <t xml:space="preserve"> 实际达标值</t>
    </r>
  </si>
  <si>
    <t>很高</t>
  </si>
  <si>
    <t>高</t>
  </si>
  <si>
    <t>很低</t>
  </si>
  <si>
    <r>
      <t>Æ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Calibri"/>
        <family val="2"/>
      </rPr>
      <t>在13个评估准则中，请您仅使用屏幕右侧的按钮进行选择</t>
    </r>
  </si>
  <si>
    <r>
      <t>Æ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Calibri"/>
        <family val="2"/>
      </rPr>
      <t>每个评估结果将直接显示在按钮下方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</si>
</sst>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[$-F800]dddd\,\ mmmm\ dd\,\ yyyy"/>
    <numFmt numFmtId="172" formatCode="0.0%"/>
    <numFmt numFmtId="173" formatCode="[$-C04]dddd\,\ d\ mmmm\,\ yyyy;@"/>
  </numFmts>
  <fonts count="10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18"/>
      <name val="Wingdings 3"/>
      <family val="1"/>
    </font>
    <font>
      <sz val="10"/>
      <color indexed="18"/>
      <name val="Arial"/>
      <family val="2"/>
    </font>
    <font>
      <sz val="8.5"/>
      <color indexed="18"/>
      <name val="Calibri"/>
      <family val="2"/>
    </font>
    <font>
      <sz val="8.5"/>
      <color indexed="18"/>
      <name val="Arial"/>
      <family val="2"/>
    </font>
    <font>
      <b/>
      <sz val="15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sz val="11"/>
      <color indexed="18"/>
      <name val="Calibri"/>
      <family val="2"/>
    </font>
    <font>
      <sz val="11"/>
      <color indexed="18"/>
      <name val="Arial"/>
      <family val="2"/>
    </font>
    <font>
      <sz val="19"/>
      <color indexed="8"/>
      <name val="Arial"/>
      <family val="0"/>
    </font>
    <font>
      <b/>
      <sz val="13"/>
      <color indexed="56"/>
      <name val="Calibri"/>
      <family val="0"/>
    </font>
    <font>
      <b/>
      <i/>
      <sz val="13"/>
      <color indexed="56"/>
      <name val="Calibri"/>
      <family val="0"/>
    </font>
    <font>
      <sz val="15.5"/>
      <color indexed="8"/>
      <name val="Arial"/>
      <family val="0"/>
    </font>
    <font>
      <sz val="16.5"/>
      <color indexed="8"/>
      <name val="Calibri"/>
      <family val="0"/>
    </font>
    <font>
      <sz val="16.5"/>
      <color indexed="56"/>
      <name val="Calibri"/>
      <family val="0"/>
    </font>
    <font>
      <sz val="16.5"/>
      <color indexed="18"/>
      <name val="Calibri"/>
      <family val="0"/>
    </font>
    <font>
      <b/>
      <sz val="16.5"/>
      <color indexed="56"/>
      <name val="Calibri"/>
      <family val="0"/>
    </font>
    <font>
      <b/>
      <i/>
      <sz val="15"/>
      <color indexed="56"/>
      <name val="Calibri"/>
      <family val="0"/>
    </font>
    <font>
      <sz val="12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color indexed="18"/>
      <name val="Calibri"/>
      <family val="2"/>
    </font>
    <font>
      <b/>
      <sz val="11"/>
      <color indexed="56"/>
      <name val="Calibri"/>
      <family val="2"/>
    </font>
    <font>
      <sz val="10.5"/>
      <color indexed="18"/>
      <name val="Calibri"/>
      <family val="2"/>
    </font>
    <font>
      <b/>
      <sz val="13"/>
      <color indexed="9"/>
      <name val="Calibri"/>
      <family val="2"/>
    </font>
    <font>
      <sz val="13"/>
      <name val="Calibri"/>
      <family val="2"/>
    </font>
    <font>
      <sz val="10.5"/>
      <name val="Calibri"/>
      <family val="2"/>
    </font>
    <font>
      <sz val="11"/>
      <color indexed="18"/>
      <name val="Calbri"/>
      <family val="0"/>
    </font>
    <font>
      <sz val="15"/>
      <color indexed="56"/>
      <name val="Calibri"/>
      <family val="2"/>
    </font>
    <font>
      <b/>
      <sz val="12"/>
      <color indexed="56"/>
      <name val="Calibri"/>
      <family val="2"/>
    </font>
    <font>
      <b/>
      <sz val="17"/>
      <color indexed="56"/>
      <name val="Calibri"/>
      <family val="2"/>
    </font>
    <font>
      <b/>
      <sz val="12"/>
      <color indexed="18"/>
      <name val="Calibri"/>
      <family val="2"/>
    </font>
    <font>
      <b/>
      <i/>
      <sz val="14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1"/>
      <color indexed="56"/>
      <name val="Calbri"/>
      <family val="0"/>
    </font>
    <font>
      <sz val="16"/>
      <color indexed="56"/>
      <name val="Calibri"/>
      <family val="2"/>
    </font>
    <font>
      <sz val="11"/>
      <color indexed="18"/>
      <name val="Wingdings 3"/>
      <family val="1"/>
    </font>
    <font>
      <b/>
      <i/>
      <sz val="13"/>
      <color indexed="18"/>
      <name val="Calibri"/>
      <family val="2"/>
    </font>
    <font>
      <i/>
      <sz val="13"/>
      <color indexed="18"/>
      <name val="Calibri"/>
      <family val="2"/>
    </font>
    <font>
      <b/>
      <sz val="14"/>
      <color indexed="18"/>
      <name val="Calibri"/>
      <family val="2"/>
    </font>
    <font>
      <b/>
      <sz val="18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55"/>
      <name val="Arial"/>
      <family val="2"/>
    </font>
    <font>
      <b/>
      <sz val="13"/>
      <color rgb="FF000055"/>
      <name val="Calibri"/>
      <family val="2"/>
    </font>
    <font>
      <sz val="11"/>
      <color rgb="FF000055"/>
      <name val="Calibri"/>
      <family val="2"/>
    </font>
    <font>
      <b/>
      <sz val="11"/>
      <color rgb="FF00466E"/>
      <name val="Calibri"/>
      <family val="2"/>
    </font>
    <font>
      <b/>
      <sz val="11"/>
      <color rgb="FFFFFFFF"/>
      <name val="Calibri"/>
      <family val="2"/>
    </font>
    <font>
      <sz val="10.5"/>
      <color rgb="FF000055"/>
      <name val="Calibri"/>
      <family val="2"/>
    </font>
    <font>
      <b/>
      <sz val="13"/>
      <color rgb="FF00466E"/>
      <name val="Calibri"/>
      <family val="2"/>
    </font>
    <font>
      <sz val="11"/>
      <color rgb="FF000055"/>
      <name val="Calbri"/>
      <family val="0"/>
    </font>
    <font>
      <sz val="15"/>
      <color rgb="FF00466E"/>
      <name val="Calibri"/>
      <family val="2"/>
    </font>
    <font>
      <b/>
      <sz val="12"/>
      <color rgb="FF00466E"/>
      <name val="Calibri"/>
      <family val="2"/>
    </font>
    <font>
      <b/>
      <sz val="17"/>
      <color rgb="FF00466E"/>
      <name val="Calibri"/>
      <family val="2"/>
    </font>
    <font>
      <sz val="10"/>
      <color rgb="FF000055"/>
      <name val="Wingdings 3"/>
      <family val="1"/>
    </font>
    <font>
      <b/>
      <sz val="12"/>
      <color rgb="FF000055"/>
      <name val="Calibri"/>
      <family val="2"/>
    </font>
    <font>
      <b/>
      <i/>
      <sz val="14"/>
      <color rgb="FF00466E"/>
      <name val="Calibri"/>
      <family val="2"/>
    </font>
    <font>
      <sz val="11"/>
      <color rgb="FF00466E"/>
      <name val="Calibri"/>
      <family val="2"/>
    </font>
    <font>
      <b/>
      <sz val="14"/>
      <color rgb="FF00466E"/>
      <name val="Calibri"/>
      <family val="2"/>
    </font>
    <font>
      <b/>
      <sz val="11"/>
      <color rgb="FF00466E"/>
      <name val="Calbri"/>
      <family val="0"/>
    </font>
    <font>
      <sz val="16"/>
      <color rgb="FF00466E"/>
      <name val="Calibri"/>
      <family val="2"/>
    </font>
    <font>
      <sz val="11"/>
      <color rgb="FF000055"/>
      <name val="Wingdings 3"/>
      <family val="1"/>
    </font>
    <font>
      <b/>
      <sz val="14"/>
      <color rgb="FF000055"/>
      <name val="Calibri"/>
      <family val="2"/>
    </font>
    <font>
      <b/>
      <i/>
      <sz val="13"/>
      <color rgb="FF000055"/>
      <name val="Calibri"/>
      <family val="2"/>
    </font>
    <font>
      <i/>
      <sz val="13"/>
      <color rgb="FF00005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66E"/>
        <bgColor indexed="64"/>
      </patternFill>
    </fill>
    <fill>
      <patternFill patternType="solid">
        <fgColor rgb="FFBECDD7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rgb="FF00466E"/>
      </bottom>
    </border>
    <border>
      <left>
        <color indexed="63"/>
      </left>
      <right style="medium">
        <color rgb="FF00466E"/>
      </right>
      <top>
        <color indexed="63"/>
      </top>
      <bottom>
        <color indexed="63"/>
      </bottom>
    </border>
    <border>
      <left style="medium">
        <color rgb="FF00466E"/>
      </left>
      <right>
        <color indexed="63"/>
      </right>
      <top>
        <color indexed="63"/>
      </top>
      <bottom style="medium">
        <color rgb="FF00466E"/>
      </bottom>
    </border>
    <border>
      <left>
        <color indexed="63"/>
      </left>
      <right style="medium">
        <color rgb="FF00466E"/>
      </right>
      <top style="medium">
        <color rgb="FF00466E"/>
      </top>
      <bottom>
        <color indexed="63"/>
      </bottom>
    </border>
    <border>
      <left>
        <color indexed="63"/>
      </left>
      <right style="medium">
        <color rgb="FF00466E"/>
      </right>
      <top>
        <color indexed="63"/>
      </top>
      <bottom style="medium">
        <color rgb="FF00466E"/>
      </bottom>
    </border>
    <border>
      <left style="medium">
        <color rgb="FF00466E"/>
      </left>
      <right>
        <color indexed="63"/>
      </right>
      <top style="medium">
        <color rgb="FF00466E"/>
      </top>
      <bottom>
        <color indexed="63"/>
      </bottom>
    </border>
    <border>
      <left>
        <color indexed="63"/>
      </left>
      <right>
        <color indexed="63"/>
      </right>
      <top style="medium">
        <color rgb="FF00466E"/>
      </top>
      <bottom>
        <color indexed="63"/>
      </bottom>
    </border>
    <border>
      <left style="medium">
        <color rgb="FF00466E"/>
      </left>
      <right>
        <color indexed="63"/>
      </right>
      <top>
        <color indexed="63"/>
      </top>
      <bottom>
        <color indexed="63"/>
      </bottom>
    </border>
    <border>
      <left style="medium">
        <color rgb="FF000055"/>
      </left>
      <right>
        <color indexed="63"/>
      </right>
      <top style="medium">
        <color rgb="FF000055"/>
      </top>
      <bottom style="medium">
        <color rgb="FF000055"/>
      </bottom>
    </border>
    <border>
      <left style="medium">
        <color rgb="FF000055"/>
      </left>
      <right style="medium">
        <color rgb="FF000055"/>
      </right>
      <top style="medium">
        <color rgb="FF000055"/>
      </top>
      <bottom style="medium">
        <color rgb="FF000055"/>
      </bottom>
    </border>
    <border>
      <left>
        <color indexed="63"/>
      </left>
      <right>
        <color indexed="63"/>
      </right>
      <top style="medium">
        <color rgb="FF000055"/>
      </top>
      <bottom style="medium">
        <color rgb="FF000055"/>
      </bottom>
    </border>
    <border>
      <left style="medium">
        <color indexed="9"/>
      </left>
      <right style="medium">
        <color theme="0"/>
      </right>
      <top>
        <color indexed="63"/>
      </top>
      <bottom>
        <color indexed="63"/>
      </bottom>
    </border>
    <border>
      <left style="medium">
        <color indexed="9"/>
      </left>
      <right style="medium">
        <color theme="0"/>
      </right>
      <top>
        <color indexed="63"/>
      </top>
      <bottom style="medium">
        <color indexed="9"/>
      </bottom>
    </border>
    <border>
      <left style="thick">
        <color rgb="FF00466E"/>
      </left>
      <right>
        <color indexed="63"/>
      </right>
      <top style="thick">
        <color rgb="FF00466E"/>
      </top>
      <bottom>
        <color indexed="63"/>
      </bottom>
    </border>
    <border>
      <left>
        <color indexed="63"/>
      </left>
      <right>
        <color indexed="63"/>
      </right>
      <top style="thick">
        <color rgb="FF00466E"/>
      </top>
      <bottom>
        <color indexed="63"/>
      </bottom>
    </border>
    <border>
      <left>
        <color indexed="63"/>
      </left>
      <right style="thick">
        <color rgb="FF00466E"/>
      </right>
      <top style="thick">
        <color rgb="FF00466E"/>
      </top>
      <bottom>
        <color indexed="63"/>
      </bottom>
    </border>
    <border>
      <left style="thick">
        <color rgb="FF00466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466E"/>
      </right>
      <top>
        <color indexed="63"/>
      </top>
      <bottom>
        <color indexed="63"/>
      </bottom>
    </border>
    <border>
      <left style="thick">
        <color rgb="FF00466E"/>
      </left>
      <right>
        <color indexed="63"/>
      </right>
      <top>
        <color indexed="63"/>
      </top>
      <bottom style="thick">
        <color rgb="FF00466E"/>
      </bottom>
    </border>
    <border>
      <left>
        <color indexed="63"/>
      </left>
      <right>
        <color indexed="63"/>
      </right>
      <top>
        <color indexed="63"/>
      </top>
      <bottom style="thick">
        <color rgb="FF00466E"/>
      </bottom>
    </border>
    <border>
      <left>
        <color indexed="63"/>
      </left>
      <right style="thick">
        <color rgb="FF00466E"/>
      </right>
      <top>
        <color indexed="63"/>
      </top>
      <bottom style="thick">
        <color rgb="FF00466E"/>
      </bottom>
    </border>
    <border>
      <left>
        <color indexed="63"/>
      </left>
      <right>
        <color indexed="63"/>
      </right>
      <top>
        <color indexed="63"/>
      </top>
      <bottom style="double">
        <color rgb="FF00466E"/>
      </bottom>
    </border>
    <border>
      <left>
        <color indexed="63"/>
      </left>
      <right style="double">
        <color rgb="FF00466E"/>
      </right>
      <top>
        <color indexed="63"/>
      </top>
      <bottom>
        <color indexed="63"/>
      </bottom>
    </border>
    <border>
      <left style="medium">
        <color rgb="FF00466E"/>
      </left>
      <right style="medium">
        <color rgb="FF00466E"/>
      </right>
      <top style="medium">
        <color rgb="FF00466E"/>
      </top>
      <bottom style="thin">
        <color rgb="FF00466E"/>
      </bottom>
    </border>
    <border>
      <left>
        <color indexed="63"/>
      </left>
      <right style="medium">
        <color rgb="FF000055"/>
      </right>
      <top style="medium">
        <color rgb="FF000055"/>
      </top>
      <bottom style="medium">
        <color rgb="FF000055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theme="0"/>
      </left>
      <right style="medium">
        <color theme="0"/>
      </right>
      <top style="medium">
        <color indexed="9"/>
      </top>
      <bottom style="medium">
        <color indexed="9"/>
      </bottom>
    </border>
    <border>
      <left style="medium">
        <color rgb="FF00466E"/>
      </left>
      <right style="medium">
        <color rgb="FF00466E"/>
      </right>
      <top style="thin">
        <color rgb="FF00466E"/>
      </top>
      <bottom style="medium">
        <color rgb="FF00466E"/>
      </bottom>
    </border>
    <border>
      <left style="thin">
        <color rgb="FF000055"/>
      </left>
      <right style="thin">
        <color rgb="FF000055"/>
      </right>
      <top style="thin">
        <color rgb="FF000055"/>
      </top>
      <bottom style="thin">
        <color rgb="FF000055"/>
      </bottom>
    </border>
    <border>
      <left>
        <color indexed="63"/>
      </left>
      <right style="thin">
        <color rgb="FF000055"/>
      </right>
      <top style="thin">
        <color rgb="FF000055"/>
      </top>
      <bottom style="thin">
        <color rgb="FF000055"/>
      </bottom>
    </border>
    <border>
      <left style="thin">
        <color rgb="FF000055"/>
      </left>
      <right style="thin">
        <color rgb="FF000055"/>
      </right>
      <top>
        <color indexed="63"/>
      </top>
      <bottom style="thin">
        <color rgb="FF000055"/>
      </bottom>
    </border>
    <border>
      <left>
        <color indexed="63"/>
      </left>
      <right style="thin">
        <color rgb="FF000055"/>
      </right>
      <top>
        <color indexed="63"/>
      </top>
      <bottom style="thin">
        <color rgb="FF000055"/>
      </bottom>
    </border>
    <border>
      <left style="thin">
        <color rgb="FF000055"/>
      </left>
      <right style="thin">
        <color rgb="FF000055"/>
      </right>
      <top>
        <color indexed="63"/>
      </top>
      <bottom>
        <color indexed="63"/>
      </bottom>
    </border>
    <border>
      <left>
        <color indexed="63"/>
      </left>
      <right style="thin">
        <color rgb="FF000055"/>
      </right>
      <top>
        <color indexed="63"/>
      </top>
      <bottom>
        <color indexed="63"/>
      </bottom>
    </border>
    <border>
      <left style="double">
        <color rgb="FF00466E"/>
      </left>
      <right>
        <color indexed="63"/>
      </right>
      <top style="double">
        <color rgb="FF00466E"/>
      </top>
      <bottom style="double">
        <color rgb="FF00466E"/>
      </bottom>
    </border>
    <border>
      <left>
        <color indexed="63"/>
      </left>
      <right>
        <color indexed="63"/>
      </right>
      <top style="double">
        <color rgb="FF00466E"/>
      </top>
      <bottom style="double">
        <color rgb="FF00466E"/>
      </bottom>
    </border>
    <border>
      <left>
        <color indexed="63"/>
      </left>
      <right style="double">
        <color rgb="FF00466E"/>
      </right>
      <top style="double">
        <color rgb="FF00466E"/>
      </top>
      <bottom style="double">
        <color rgb="FF00466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 shrinkToFit="1"/>
    </xf>
    <xf numFmtId="0" fontId="4" fillId="33" borderId="0" xfId="0" applyFont="1" applyFill="1" applyAlignment="1">
      <alignment horizontal="right"/>
    </xf>
    <xf numFmtId="171" fontId="4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0" fontId="1" fillId="33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3" xfId="0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72" fontId="1" fillId="33" borderId="17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87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7" fillId="0" borderId="0" xfId="0" applyFont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31" xfId="0" applyFill="1" applyBorder="1" applyAlignment="1">
      <alignment/>
    </xf>
    <xf numFmtId="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41" xfId="0" applyFont="1" applyFill="1" applyBorder="1" applyAlignment="1">
      <alignment/>
    </xf>
    <xf numFmtId="0" fontId="45" fillId="33" borderId="42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41" xfId="0" applyFont="1" applyFill="1" applyBorder="1" applyAlignment="1">
      <alignment/>
    </xf>
    <xf numFmtId="0" fontId="48" fillId="33" borderId="0" xfId="0" applyFont="1" applyFill="1" applyAlignment="1">
      <alignment/>
    </xf>
    <xf numFmtId="0" fontId="88" fillId="35" borderId="43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44" xfId="0" applyFont="1" applyFill="1" applyBorder="1" applyAlignment="1">
      <alignment horizontal="center" vertical="center" wrapText="1"/>
    </xf>
    <xf numFmtId="9" fontId="89" fillId="33" borderId="30" xfId="0" applyNumberFormat="1" applyFont="1" applyFill="1" applyBorder="1" applyAlignment="1">
      <alignment horizontal="center" vertical="center" wrapText="1"/>
    </xf>
    <xf numFmtId="9" fontId="89" fillId="33" borderId="28" xfId="0" applyNumberFormat="1" applyFont="1" applyFill="1" applyBorder="1" applyAlignment="1">
      <alignment horizontal="center" vertical="center" wrapText="1"/>
    </xf>
    <xf numFmtId="9" fontId="89" fillId="33" borderId="29" xfId="0" applyNumberFormat="1" applyFont="1" applyFill="1" applyBorder="1" applyAlignment="1">
      <alignment horizontal="center" vertical="center" wrapText="1"/>
    </xf>
    <xf numFmtId="9" fontId="89" fillId="33" borderId="44" xfId="0" applyNumberFormat="1" applyFont="1" applyFill="1" applyBorder="1" applyAlignment="1">
      <alignment horizontal="center" vertical="center" wrapText="1"/>
    </xf>
    <xf numFmtId="0" fontId="90" fillId="33" borderId="28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/>
    </xf>
    <xf numFmtId="0" fontId="91" fillId="34" borderId="45" xfId="0" applyFont="1" applyFill="1" applyBorder="1" applyAlignment="1">
      <alignment horizontal="center"/>
    </xf>
    <xf numFmtId="0" fontId="44" fillId="34" borderId="45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9" fontId="52" fillId="34" borderId="46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90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9" fontId="52" fillId="34" borderId="47" xfId="0" applyNumberFormat="1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94" fillId="33" borderId="30" xfId="0" applyFont="1" applyFill="1" applyBorder="1" applyAlignment="1">
      <alignment horizontal="center" vertical="center" wrapText="1"/>
    </xf>
    <xf numFmtId="0" fontId="94" fillId="33" borderId="28" xfId="0" applyFont="1" applyFill="1" applyBorder="1" applyAlignment="1">
      <alignment horizontal="center" vertical="center" wrapText="1"/>
    </xf>
    <xf numFmtId="0" fontId="94" fillId="33" borderId="29" xfId="0" applyFont="1" applyFill="1" applyBorder="1" applyAlignment="1">
      <alignment horizontal="center" vertical="center" wrapText="1"/>
    </xf>
    <xf numFmtId="0" fontId="94" fillId="33" borderId="44" xfId="0" applyFont="1" applyFill="1" applyBorder="1" applyAlignment="1">
      <alignment horizontal="center" vertical="center" wrapText="1"/>
    </xf>
    <xf numFmtId="9" fontId="94" fillId="33" borderId="28" xfId="0" applyNumberFormat="1" applyFont="1" applyFill="1" applyBorder="1" applyAlignment="1">
      <alignment horizontal="center" vertical="center" wrapText="1"/>
    </xf>
    <xf numFmtId="9" fontId="94" fillId="33" borderId="29" xfId="0" applyNumberFormat="1" applyFont="1" applyFill="1" applyBorder="1" applyAlignment="1">
      <alignment horizontal="center" vertical="center" wrapText="1"/>
    </xf>
    <xf numFmtId="9" fontId="94" fillId="33" borderId="30" xfId="0" applyNumberFormat="1" applyFont="1" applyFill="1" applyBorder="1" applyAlignment="1">
      <alignment horizontal="center" vertical="center" wrapText="1"/>
    </xf>
    <xf numFmtId="0" fontId="95" fillId="33" borderId="0" xfId="0" applyFont="1" applyFill="1" applyAlignment="1">
      <alignment horizontal="center"/>
    </xf>
    <xf numFmtId="0" fontId="96" fillId="33" borderId="0" xfId="0" applyFont="1" applyFill="1" applyAlignment="1">
      <alignment horizontal="center" vertical="top"/>
    </xf>
    <xf numFmtId="0" fontId="97" fillId="33" borderId="0" xfId="0" applyFont="1" applyFill="1" applyAlignment="1">
      <alignment horizontal="center"/>
    </xf>
    <xf numFmtId="0" fontId="45" fillId="33" borderId="21" xfId="0" applyFont="1" applyFill="1" applyBorder="1" applyAlignment="1">
      <alignment/>
    </xf>
    <xf numFmtId="0" fontId="45" fillId="33" borderId="27" xfId="0" applyFont="1" applyFill="1" applyBorder="1" applyAlignment="1">
      <alignment/>
    </xf>
    <xf numFmtId="0" fontId="98" fillId="33" borderId="48" xfId="0" applyFont="1" applyFill="1" applyBorder="1" applyAlignment="1">
      <alignment horizontal="center"/>
    </xf>
    <xf numFmtId="0" fontId="99" fillId="33" borderId="0" xfId="0" applyFont="1" applyFill="1" applyAlignment="1">
      <alignment horizontal="right"/>
    </xf>
    <xf numFmtId="173" fontId="99" fillId="33" borderId="0" xfId="0" applyNumberFormat="1" applyFont="1" applyFill="1" applyAlignment="1">
      <alignment horizontal="center" shrinkToFit="1"/>
    </xf>
    <xf numFmtId="0" fontId="99" fillId="33" borderId="0" xfId="0" applyFont="1" applyFill="1" applyAlignment="1">
      <alignment/>
    </xf>
    <xf numFmtId="0" fontId="100" fillId="33" borderId="0" xfId="0" applyFont="1" applyFill="1" applyBorder="1" applyAlignment="1">
      <alignment horizontal="center"/>
    </xf>
    <xf numFmtId="0" fontId="100" fillId="33" borderId="0" xfId="0" applyNumberFormat="1" applyFont="1" applyFill="1" applyBorder="1" applyAlignment="1">
      <alignment horizontal="right"/>
    </xf>
    <xf numFmtId="9" fontId="100" fillId="33" borderId="0" xfId="0" applyNumberFormat="1" applyFont="1" applyFill="1" applyBorder="1" applyAlignment="1">
      <alignment horizontal="left"/>
    </xf>
    <xf numFmtId="0" fontId="99" fillId="33" borderId="49" xfId="0" applyFont="1" applyFill="1" applyBorder="1" applyAlignment="1">
      <alignment vertical="center" wrapText="1"/>
    </xf>
    <xf numFmtId="0" fontId="9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/>
    </xf>
    <xf numFmtId="0" fontId="89" fillId="33" borderId="52" xfId="0" applyFont="1" applyFill="1" applyBorder="1" applyAlignment="1">
      <alignment/>
    </xf>
    <xf numFmtId="0" fontId="89" fillId="33" borderId="52" xfId="0" applyFont="1" applyFill="1" applyBorder="1" applyAlignment="1">
      <alignment horizontal="center" vertical="top" wrapText="1"/>
    </xf>
    <xf numFmtId="9" fontId="89" fillId="33" borderId="52" xfId="0" applyNumberFormat="1" applyFont="1" applyFill="1" applyBorder="1" applyAlignment="1">
      <alignment horizontal="center" wrapText="1"/>
    </xf>
    <xf numFmtId="0" fontId="89" fillId="33" borderId="51" xfId="0" applyFont="1" applyFill="1" applyBorder="1" applyAlignment="1">
      <alignment/>
    </xf>
    <xf numFmtId="0" fontId="89" fillId="33" borderId="53" xfId="0" applyFont="1" applyFill="1" applyBorder="1" applyAlignment="1">
      <alignment horizontal="center"/>
    </xf>
    <xf numFmtId="0" fontId="89" fillId="33" borderId="54" xfId="0" applyFont="1" applyFill="1" applyBorder="1" applyAlignment="1">
      <alignment/>
    </xf>
    <xf numFmtId="0" fontId="89" fillId="33" borderId="54" xfId="0" applyFont="1" applyFill="1" applyBorder="1" applyAlignment="1">
      <alignment horizontal="center" vertical="top" wrapText="1"/>
    </xf>
    <xf numFmtId="9" fontId="89" fillId="33" borderId="54" xfId="0" applyNumberFormat="1" applyFont="1" applyFill="1" applyBorder="1" applyAlignment="1">
      <alignment horizontal="center" wrapText="1"/>
    </xf>
    <xf numFmtId="0" fontId="89" fillId="33" borderId="49" xfId="0" applyFont="1" applyFill="1" applyBorder="1" applyAlignment="1">
      <alignment horizontal="center"/>
    </xf>
    <xf numFmtId="0" fontId="89" fillId="33" borderId="49" xfId="0" applyFont="1" applyFill="1" applyBorder="1" applyAlignment="1">
      <alignment/>
    </xf>
    <xf numFmtId="0" fontId="89" fillId="33" borderId="49" xfId="0" applyFont="1" applyFill="1" applyBorder="1" applyAlignment="1">
      <alignment horizontal="center" vertical="top" wrapText="1"/>
    </xf>
    <xf numFmtId="9" fontId="89" fillId="33" borderId="49" xfId="0" applyNumberFormat="1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vertical="top" wrapText="1"/>
    </xf>
    <xf numFmtId="0" fontId="89" fillId="33" borderId="51" xfId="0" applyFont="1" applyFill="1" applyBorder="1" applyAlignment="1">
      <alignment horizontal="center" vertical="top" wrapText="1"/>
    </xf>
    <xf numFmtId="0" fontId="89" fillId="33" borderId="50" xfId="0" applyFont="1" applyFill="1" applyBorder="1" applyAlignment="1">
      <alignment/>
    </xf>
    <xf numFmtId="9" fontId="89" fillId="33" borderId="50" xfId="0" applyNumberFormat="1" applyFont="1" applyFill="1" applyBorder="1" applyAlignment="1">
      <alignment horizontal="center" wrapText="1"/>
    </xf>
    <xf numFmtId="0" fontId="89" fillId="33" borderId="50" xfId="0" applyFont="1" applyFill="1" applyBorder="1" applyAlignment="1">
      <alignment horizontal="center" vertical="top" wrapText="1"/>
    </xf>
    <xf numFmtId="0" fontId="101" fillId="34" borderId="51" xfId="0" applyFont="1" applyFill="1" applyBorder="1" applyAlignment="1">
      <alignment horizontal="center"/>
    </xf>
    <xf numFmtId="0" fontId="101" fillId="34" borderId="52" xfId="0" applyFont="1" applyFill="1" applyBorder="1" applyAlignment="1">
      <alignment/>
    </xf>
    <xf numFmtId="0" fontId="101" fillId="34" borderId="52" xfId="0" applyFont="1" applyFill="1" applyBorder="1" applyAlignment="1">
      <alignment horizontal="center" vertical="top" wrapText="1"/>
    </xf>
    <xf numFmtId="9" fontId="101" fillId="34" borderId="52" xfId="0" applyNumberFormat="1" applyFont="1" applyFill="1" applyBorder="1" applyAlignment="1">
      <alignment horizontal="center" wrapText="1"/>
    </xf>
    <xf numFmtId="9" fontId="89" fillId="33" borderId="51" xfId="0" applyNumberFormat="1" applyFont="1" applyFill="1" applyBorder="1" applyAlignment="1">
      <alignment horizontal="center"/>
    </xf>
    <xf numFmtId="0" fontId="89" fillId="33" borderId="52" xfId="0" applyFont="1" applyFill="1" applyBorder="1" applyAlignment="1">
      <alignment horizontal="center" wrapText="1"/>
    </xf>
    <xf numFmtId="0" fontId="102" fillId="33" borderId="0" xfId="0" applyFont="1" applyFill="1" applyAlignment="1">
      <alignment/>
    </xf>
    <xf numFmtId="0" fontId="89" fillId="33" borderId="0" xfId="0" applyFont="1" applyFill="1" applyBorder="1" applyAlignment="1">
      <alignment/>
    </xf>
    <xf numFmtId="0" fontId="89" fillId="33" borderId="29" xfId="0" applyFont="1" applyFill="1" applyBorder="1" applyAlignment="1">
      <alignment horizontal="center" vertical="center" shrinkToFit="1"/>
    </xf>
    <xf numFmtId="0" fontId="103" fillId="33" borderId="29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center"/>
    </xf>
    <xf numFmtId="0" fontId="105" fillId="33" borderId="0" xfId="0" applyFont="1" applyFill="1" applyAlignment="1">
      <alignment/>
    </xf>
    <xf numFmtId="0" fontId="106" fillId="33" borderId="0" xfId="0" applyFont="1" applyFill="1" applyAlignment="1">
      <alignment horizontal="center"/>
    </xf>
    <xf numFmtId="0" fontId="107" fillId="33" borderId="55" xfId="0" applyFont="1" applyFill="1" applyBorder="1" applyAlignment="1">
      <alignment horizontal="center" vertical="center" wrapText="1"/>
    </xf>
    <xf numFmtId="0" fontId="108" fillId="33" borderId="56" xfId="0" applyFont="1" applyFill="1" applyBorder="1" applyAlignment="1">
      <alignment vertical="center"/>
    </xf>
    <xf numFmtId="0" fontId="108" fillId="33" borderId="57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 textRotation="90"/>
    </xf>
    <xf numFmtId="0" fontId="6" fillId="34" borderId="0" xfId="0" applyFont="1" applyFill="1" applyBorder="1" applyAlignment="1">
      <alignment horizontal="center" vertical="center" textRotation="90"/>
    </xf>
    <xf numFmtId="0" fontId="6" fillId="34" borderId="0" xfId="0" applyFont="1" applyFill="1" applyAlignment="1">
      <alignment horizontal="center" vertic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评估结果二：达标度</a:t>
            </a:r>
          </a:p>
        </c:rich>
      </c:tx>
      <c:layout>
        <c:manualLayout>
          <c:xMode val="factor"/>
          <c:yMode val="factor"/>
          <c:x val="0.056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175"/>
          <c:w val="0.97575"/>
          <c:h val="0.81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'评估结果'!$E$17</c:f>
              <c:strCache>
                <c:ptCount val="1"/>
                <c:pt idx="0">
                  <c:v>准则要求的应达标值</c:v>
                </c:pt>
              </c:strCache>
            </c:strRef>
          </c:tx>
          <c:spPr>
            <a:solidFill>
              <a:srgbClr val="0046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'评估结果'!$C$18:$C$30</c:f>
              <c:strCache/>
            </c:strRef>
          </c:cat>
          <c:val>
            <c:numRef>
              <c:f>'评估结果'!$E$18:$E$30</c:f>
              <c:numCache/>
            </c:numRef>
          </c:val>
        </c:ser>
        <c:ser>
          <c:idx val="3"/>
          <c:order val="1"/>
          <c:tx>
            <c:strRef>
              <c:f>'评估结果'!$G$17</c:f>
              <c:strCache>
                <c:ptCount val="1"/>
                <c:pt idx="0">
                  <c:v>准则实际达标度</c:v>
                </c:pt>
              </c:strCache>
            </c:strRef>
          </c:tx>
          <c:spPr>
            <a:solidFill>
              <a:srgbClr val="50AAC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'评估结果'!$C$18:$C$30</c:f>
              <c:strCache/>
            </c:strRef>
          </c:cat>
          <c:val>
            <c:numRef>
              <c:f>'评估结果'!$G$18:$G$30</c:f>
              <c:numCache/>
            </c:numRef>
          </c:val>
        </c:ser>
        <c:axId val="44928125"/>
        <c:axId val="1699942"/>
      </c:barChart>
      <c:catAx>
        <c:axId val="44928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003366"/>
                </a:solidFill>
              </a:defRPr>
            </a:pPr>
          </a:p>
        </c:txPr>
        <c:crossAx val="1699942"/>
        <c:crosses val="autoZero"/>
        <c:auto val="1"/>
        <c:lblOffset val="100"/>
        <c:tickLblSkip val="1"/>
        <c:noMultiLvlLbl val="0"/>
      </c:catAx>
      <c:valAx>
        <c:axId val="1699942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44928125"/>
        <c:crossesAt val="1"/>
        <c:crossBetween val="between"/>
        <c:dispUnits/>
      </c:valAx>
      <c:spPr>
        <a:solidFill>
          <a:srgbClr val="D8E1E7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94875"/>
          <c:w val="0.7812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300" b="1" i="1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评估结果一：加权分</a:t>
            </a:r>
          </a:p>
        </c:rich>
      </c:tx>
      <c:layout>
        <c:manualLayout>
          <c:xMode val="factor"/>
          <c:yMode val="factor"/>
          <c:x val="-0.00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925"/>
          <c:w val="0.9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'评估结果'!$D$17</c:f>
              <c:strCache>
                <c:ptCount val="1"/>
                <c:pt idx="0">
                  <c:v>准则加权分</c:v>
                </c:pt>
              </c:strCache>
            </c:strRef>
          </c:tx>
          <c:spPr>
            <a:solidFill>
              <a:srgbClr val="0000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'评估结果'!$C$32:$C$35</c:f>
              <c:strCache/>
            </c:strRef>
          </c:cat>
          <c:val>
            <c:numRef>
              <c:f>'评估结果'!$D$32:$D$35</c:f>
              <c:numCache/>
            </c:numRef>
          </c:val>
        </c:ser>
        <c:ser>
          <c:idx val="1"/>
          <c:order val="1"/>
          <c:tx>
            <c:strRef>
              <c:f>'评估结果'!$E$17</c:f>
              <c:strCache>
                <c:ptCount val="1"/>
                <c:pt idx="0">
                  <c:v>准则要求的应达标值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'评估结果'!$C$32:$C$35</c:f>
              <c:strCache/>
            </c:strRef>
          </c:cat>
          <c:val>
            <c:numRef>
              <c:f>'评估结果'!$E$32:$E$35</c:f>
              <c:numCache/>
            </c:numRef>
          </c:val>
        </c:ser>
        <c:ser>
          <c:idx val="2"/>
          <c:order val="2"/>
          <c:tx>
            <c:strRef>
              <c:f>'评估结果'!$F$17</c:f>
              <c:strCache>
                <c:ptCount val="1"/>
                <c:pt idx="0">
                  <c:v>根据应达标值的要求加权分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466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66D5E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50" b="0" i="0" u="none" baseline="0">
                        <a:solidFill>
                          <a:srgbClr val="003366"/>
                        </a:solidFill>
                      </a:rPr>
                      <a:t>180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'评估结果'!$C$32:$C$35</c:f>
              <c:strCache/>
            </c:strRef>
          </c:cat>
          <c:val>
            <c:numRef>
              <c:f>'评估结果'!$F$32:$F$35</c:f>
              <c:numCache/>
            </c:numRef>
          </c:val>
        </c:ser>
        <c:ser>
          <c:idx val="3"/>
          <c:order val="3"/>
          <c:tx>
            <c:strRef>
              <c:f>'评估结果'!$G$17</c:f>
              <c:strCache>
                <c:ptCount val="1"/>
                <c:pt idx="0">
                  <c:v>准则实际达标度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'评估结果'!$C$32:$C$35</c:f>
              <c:strCache/>
            </c:strRef>
          </c:cat>
          <c:val>
            <c:numRef>
              <c:f>'评估结果'!$G$32:$G$35</c:f>
              <c:numCache/>
            </c:numRef>
          </c:val>
        </c:ser>
        <c:ser>
          <c:idx val="4"/>
          <c:order val="4"/>
          <c:tx>
            <c:strRef>
              <c:f>'评估结果'!$H$17</c:f>
              <c:strCache>
                <c:ptCount val="1"/>
                <c:pt idx="0">
                  <c:v>Erreichte Gewichtspunkte nach Ist-Grad</c:v>
                </c:pt>
              </c:strCache>
            </c:strRef>
          </c:tx>
          <c:spPr>
            <a:solidFill>
              <a:srgbClr val="66D5E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50AAC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'评估结果'!$C$32:$C$35</c:f>
              <c:strCache/>
            </c:strRef>
          </c:cat>
          <c:val>
            <c:numRef>
              <c:f>'评估结果'!$H$32:$H$35</c:f>
              <c:numCache/>
            </c:numRef>
          </c:val>
        </c:ser>
        <c:overlap val="100"/>
        <c:gapWidth val="30"/>
        <c:axId val="15299479"/>
        <c:axId val="3477584"/>
      </c:bar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1" u="none" baseline="0">
                <a:solidFill>
                  <a:srgbClr val="003366"/>
                </a:solidFill>
              </a:defRPr>
            </a:pPr>
          </a:p>
        </c:txPr>
        <c:crossAx val="3477584"/>
        <c:crosses val="autoZero"/>
        <c:auto val="1"/>
        <c:lblOffset val="100"/>
        <c:tickLblSkip val="1"/>
        <c:noMultiLvlLbl val="0"/>
      </c:catAx>
      <c:valAx>
        <c:axId val="347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5299479"/>
        <c:crossesAt val="1"/>
        <c:crossBetween val="between"/>
        <c:dispUnits/>
      </c:valAx>
      <c:spPr>
        <a:solidFill>
          <a:srgbClr val="D8E1E7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2476500</xdr:colOff>
      <xdr:row>29</xdr:row>
      <xdr:rowOff>76200</xdr:rowOff>
    </xdr:from>
    <xdr:to>
      <xdr:col>27</xdr:col>
      <xdr:colOff>19050</xdr:colOff>
      <xdr:row>34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6276975"/>
          <a:ext cx="2971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94</xdr:row>
      <xdr:rowOff>76200</xdr:rowOff>
    </xdr:from>
    <xdr:to>
      <xdr:col>16</xdr:col>
      <xdr:colOff>504825</xdr:colOff>
      <xdr:row>96</xdr:row>
      <xdr:rowOff>28575</xdr:rowOff>
    </xdr:to>
    <xdr:sp>
      <xdr:nvSpPr>
        <xdr:cNvPr id="1" name="AutoShape 9"/>
        <xdr:cNvSpPr>
          <a:spLocks/>
        </xdr:cNvSpPr>
      </xdr:nvSpPr>
      <xdr:spPr>
        <a:xfrm rot="5400000">
          <a:off x="8458200" y="17411700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101</xdr:row>
      <xdr:rowOff>142875</xdr:rowOff>
    </xdr:from>
    <xdr:to>
      <xdr:col>16</xdr:col>
      <xdr:colOff>504825</xdr:colOff>
      <xdr:row>102</xdr:row>
      <xdr:rowOff>85725</xdr:rowOff>
    </xdr:to>
    <xdr:sp>
      <xdr:nvSpPr>
        <xdr:cNvPr id="2" name="AutoShape 10"/>
        <xdr:cNvSpPr>
          <a:spLocks/>
        </xdr:cNvSpPr>
      </xdr:nvSpPr>
      <xdr:spPr>
        <a:xfrm rot="5400000">
          <a:off x="8467725" y="18669000"/>
          <a:ext cx="238125" cy="219075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111</xdr:row>
      <xdr:rowOff>76200</xdr:rowOff>
    </xdr:from>
    <xdr:to>
      <xdr:col>16</xdr:col>
      <xdr:colOff>495300</xdr:colOff>
      <xdr:row>113</xdr:row>
      <xdr:rowOff>28575</xdr:rowOff>
    </xdr:to>
    <xdr:sp>
      <xdr:nvSpPr>
        <xdr:cNvPr id="3" name="AutoShape 12"/>
        <xdr:cNvSpPr>
          <a:spLocks/>
        </xdr:cNvSpPr>
      </xdr:nvSpPr>
      <xdr:spPr>
        <a:xfrm rot="5400000">
          <a:off x="8458200" y="20459700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118</xdr:row>
      <xdr:rowOff>142875</xdr:rowOff>
    </xdr:from>
    <xdr:to>
      <xdr:col>16</xdr:col>
      <xdr:colOff>504825</xdr:colOff>
      <xdr:row>119</xdr:row>
      <xdr:rowOff>85725</xdr:rowOff>
    </xdr:to>
    <xdr:sp>
      <xdr:nvSpPr>
        <xdr:cNvPr id="4" name="AutoShape 13"/>
        <xdr:cNvSpPr>
          <a:spLocks/>
        </xdr:cNvSpPr>
      </xdr:nvSpPr>
      <xdr:spPr>
        <a:xfrm rot="5400000">
          <a:off x="8467725" y="21717000"/>
          <a:ext cx="238125" cy="1905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38100</xdr:rowOff>
    </xdr:from>
    <xdr:to>
      <xdr:col>16</xdr:col>
      <xdr:colOff>581025</xdr:colOff>
      <xdr:row>2</xdr:row>
      <xdr:rowOff>38100</xdr:rowOff>
    </xdr:to>
    <xdr:sp>
      <xdr:nvSpPr>
        <xdr:cNvPr id="5" name="AutoShape 15"/>
        <xdr:cNvSpPr>
          <a:spLocks/>
        </xdr:cNvSpPr>
      </xdr:nvSpPr>
      <xdr:spPr>
        <a:xfrm>
          <a:off x="8362950" y="238125"/>
          <a:ext cx="419100" cy="247650"/>
        </a:xfrm>
        <a:prstGeom prst="downArrow">
          <a:avLst>
            <a:gd name="adj1" fmla="val 6523"/>
            <a:gd name="adj2" fmla="val -15907"/>
          </a:avLst>
        </a:prstGeom>
        <a:solidFill>
          <a:srgbClr val="FFFFFF"/>
        </a:solidFill>
        <a:ln w="22225" cmpd="sng">
          <a:solidFill>
            <a:srgbClr val="00466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77</xdr:row>
      <xdr:rowOff>76200</xdr:rowOff>
    </xdr:from>
    <xdr:to>
      <xdr:col>16</xdr:col>
      <xdr:colOff>504825</xdr:colOff>
      <xdr:row>79</xdr:row>
      <xdr:rowOff>28575</xdr:rowOff>
    </xdr:to>
    <xdr:sp>
      <xdr:nvSpPr>
        <xdr:cNvPr id="6" name="AutoShape 17"/>
        <xdr:cNvSpPr>
          <a:spLocks/>
        </xdr:cNvSpPr>
      </xdr:nvSpPr>
      <xdr:spPr>
        <a:xfrm rot="5400000">
          <a:off x="8458200" y="14277975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84</xdr:row>
      <xdr:rowOff>142875</xdr:rowOff>
    </xdr:from>
    <xdr:to>
      <xdr:col>16</xdr:col>
      <xdr:colOff>504825</xdr:colOff>
      <xdr:row>85</xdr:row>
      <xdr:rowOff>85725</xdr:rowOff>
    </xdr:to>
    <xdr:sp>
      <xdr:nvSpPr>
        <xdr:cNvPr id="7" name="AutoShape 18"/>
        <xdr:cNvSpPr>
          <a:spLocks/>
        </xdr:cNvSpPr>
      </xdr:nvSpPr>
      <xdr:spPr>
        <a:xfrm rot="5400000">
          <a:off x="8467725" y="15535275"/>
          <a:ext cx="238125" cy="3048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60</xdr:row>
      <xdr:rowOff>76200</xdr:rowOff>
    </xdr:from>
    <xdr:to>
      <xdr:col>16</xdr:col>
      <xdr:colOff>504825</xdr:colOff>
      <xdr:row>62</xdr:row>
      <xdr:rowOff>28575</xdr:rowOff>
    </xdr:to>
    <xdr:sp>
      <xdr:nvSpPr>
        <xdr:cNvPr id="8" name="AutoShape 20"/>
        <xdr:cNvSpPr>
          <a:spLocks/>
        </xdr:cNvSpPr>
      </xdr:nvSpPr>
      <xdr:spPr>
        <a:xfrm rot="5400000">
          <a:off x="8458200" y="11134725"/>
          <a:ext cx="238125" cy="304800"/>
        </a:xfrm>
        <a:prstGeom prst="homePlate">
          <a:avLst>
            <a:gd name="adj" fmla="val 548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67</xdr:row>
      <xdr:rowOff>142875</xdr:rowOff>
    </xdr:from>
    <xdr:to>
      <xdr:col>16</xdr:col>
      <xdr:colOff>504825</xdr:colOff>
      <xdr:row>68</xdr:row>
      <xdr:rowOff>85725</xdr:rowOff>
    </xdr:to>
    <xdr:sp>
      <xdr:nvSpPr>
        <xdr:cNvPr id="9" name="AutoShape 21"/>
        <xdr:cNvSpPr>
          <a:spLocks/>
        </xdr:cNvSpPr>
      </xdr:nvSpPr>
      <xdr:spPr>
        <a:xfrm rot="5400000">
          <a:off x="8467725" y="12401550"/>
          <a:ext cx="238125" cy="3048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43</xdr:row>
      <xdr:rowOff>76200</xdr:rowOff>
    </xdr:from>
    <xdr:to>
      <xdr:col>16</xdr:col>
      <xdr:colOff>514350</xdr:colOff>
      <xdr:row>45</xdr:row>
      <xdr:rowOff>28575</xdr:rowOff>
    </xdr:to>
    <xdr:sp>
      <xdr:nvSpPr>
        <xdr:cNvPr id="10" name="AutoShape 23"/>
        <xdr:cNvSpPr>
          <a:spLocks/>
        </xdr:cNvSpPr>
      </xdr:nvSpPr>
      <xdr:spPr>
        <a:xfrm rot="5400000">
          <a:off x="8477250" y="8001000"/>
          <a:ext cx="238125" cy="295275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50</xdr:row>
      <xdr:rowOff>142875</xdr:rowOff>
    </xdr:from>
    <xdr:to>
      <xdr:col>16</xdr:col>
      <xdr:colOff>504825</xdr:colOff>
      <xdr:row>51</xdr:row>
      <xdr:rowOff>85725</xdr:rowOff>
    </xdr:to>
    <xdr:sp>
      <xdr:nvSpPr>
        <xdr:cNvPr id="11" name="AutoShape 24"/>
        <xdr:cNvSpPr>
          <a:spLocks/>
        </xdr:cNvSpPr>
      </xdr:nvSpPr>
      <xdr:spPr>
        <a:xfrm rot="5400000">
          <a:off x="8467725" y="9258300"/>
          <a:ext cx="238125" cy="3048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26</xdr:row>
      <xdr:rowOff>76200</xdr:rowOff>
    </xdr:from>
    <xdr:to>
      <xdr:col>16</xdr:col>
      <xdr:colOff>504825</xdr:colOff>
      <xdr:row>28</xdr:row>
      <xdr:rowOff>28575</xdr:rowOff>
    </xdr:to>
    <xdr:sp>
      <xdr:nvSpPr>
        <xdr:cNvPr id="12" name="AutoShape 26"/>
        <xdr:cNvSpPr>
          <a:spLocks/>
        </xdr:cNvSpPr>
      </xdr:nvSpPr>
      <xdr:spPr>
        <a:xfrm rot="5400000">
          <a:off x="8467725" y="4876800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33</xdr:row>
      <xdr:rowOff>152400</xdr:rowOff>
    </xdr:from>
    <xdr:to>
      <xdr:col>16</xdr:col>
      <xdr:colOff>504825</xdr:colOff>
      <xdr:row>34</xdr:row>
      <xdr:rowOff>85725</xdr:rowOff>
    </xdr:to>
    <xdr:sp>
      <xdr:nvSpPr>
        <xdr:cNvPr id="13" name="AutoShape 27"/>
        <xdr:cNvSpPr>
          <a:spLocks/>
        </xdr:cNvSpPr>
      </xdr:nvSpPr>
      <xdr:spPr>
        <a:xfrm rot="5400000">
          <a:off x="8467725" y="6143625"/>
          <a:ext cx="238125" cy="28575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9</xdr:row>
      <xdr:rowOff>76200</xdr:rowOff>
    </xdr:from>
    <xdr:to>
      <xdr:col>16</xdr:col>
      <xdr:colOff>504825</xdr:colOff>
      <xdr:row>11</xdr:row>
      <xdr:rowOff>28575</xdr:rowOff>
    </xdr:to>
    <xdr:sp>
      <xdr:nvSpPr>
        <xdr:cNvPr id="14" name="AutoShape 29"/>
        <xdr:cNvSpPr>
          <a:spLocks/>
        </xdr:cNvSpPr>
      </xdr:nvSpPr>
      <xdr:spPr>
        <a:xfrm rot="5400000">
          <a:off x="8458200" y="1724025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142875</xdr:rowOff>
    </xdr:from>
    <xdr:to>
      <xdr:col>16</xdr:col>
      <xdr:colOff>504825</xdr:colOff>
      <xdr:row>17</xdr:row>
      <xdr:rowOff>85725</xdr:rowOff>
    </xdr:to>
    <xdr:sp>
      <xdr:nvSpPr>
        <xdr:cNvPr id="15" name="AutoShape 30"/>
        <xdr:cNvSpPr>
          <a:spLocks/>
        </xdr:cNvSpPr>
      </xdr:nvSpPr>
      <xdr:spPr>
        <a:xfrm rot="5400000">
          <a:off x="8467725" y="3000375"/>
          <a:ext cx="238125" cy="3048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128</xdr:row>
      <xdr:rowOff>76200</xdr:rowOff>
    </xdr:from>
    <xdr:to>
      <xdr:col>16</xdr:col>
      <xdr:colOff>504825</xdr:colOff>
      <xdr:row>130</xdr:row>
      <xdr:rowOff>28575</xdr:rowOff>
    </xdr:to>
    <xdr:sp>
      <xdr:nvSpPr>
        <xdr:cNvPr id="16" name="AutoShape 32"/>
        <xdr:cNvSpPr>
          <a:spLocks/>
        </xdr:cNvSpPr>
      </xdr:nvSpPr>
      <xdr:spPr>
        <a:xfrm rot="5400000">
          <a:off x="8458200" y="23479125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135</xdr:row>
      <xdr:rowOff>152400</xdr:rowOff>
    </xdr:from>
    <xdr:to>
      <xdr:col>16</xdr:col>
      <xdr:colOff>504825</xdr:colOff>
      <xdr:row>136</xdr:row>
      <xdr:rowOff>85725</xdr:rowOff>
    </xdr:to>
    <xdr:sp>
      <xdr:nvSpPr>
        <xdr:cNvPr id="17" name="AutoShape 33"/>
        <xdr:cNvSpPr>
          <a:spLocks/>
        </xdr:cNvSpPr>
      </xdr:nvSpPr>
      <xdr:spPr>
        <a:xfrm rot="5400000">
          <a:off x="8467725" y="24774525"/>
          <a:ext cx="238125" cy="314325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145</xdr:row>
      <xdr:rowOff>76200</xdr:rowOff>
    </xdr:from>
    <xdr:to>
      <xdr:col>16</xdr:col>
      <xdr:colOff>504825</xdr:colOff>
      <xdr:row>147</xdr:row>
      <xdr:rowOff>28575</xdr:rowOff>
    </xdr:to>
    <xdr:sp>
      <xdr:nvSpPr>
        <xdr:cNvPr id="18" name="AutoShape 35"/>
        <xdr:cNvSpPr>
          <a:spLocks/>
        </xdr:cNvSpPr>
      </xdr:nvSpPr>
      <xdr:spPr>
        <a:xfrm rot="5400000">
          <a:off x="8458200" y="26660475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152</xdr:row>
      <xdr:rowOff>142875</xdr:rowOff>
    </xdr:from>
    <xdr:to>
      <xdr:col>16</xdr:col>
      <xdr:colOff>504825</xdr:colOff>
      <xdr:row>153</xdr:row>
      <xdr:rowOff>85725</xdr:rowOff>
    </xdr:to>
    <xdr:sp>
      <xdr:nvSpPr>
        <xdr:cNvPr id="19" name="AutoShape 36"/>
        <xdr:cNvSpPr>
          <a:spLocks/>
        </xdr:cNvSpPr>
      </xdr:nvSpPr>
      <xdr:spPr>
        <a:xfrm rot="5400000">
          <a:off x="8467725" y="27927300"/>
          <a:ext cx="238125" cy="3048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162</xdr:row>
      <xdr:rowOff>76200</xdr:rowOff>
    </xdr:from>
    <xdr:to>
      <xdr:col>16</xdr:col>
      <xdr:colOff>495300</xdr:colOff>
      <xdr:row>164</xdr:row>
      <xdr:rowOff>28575</xdr:rowOff>
    </xdr:to>
    <xdr:sp>
      <xdr:nvSpPr>
        <xdr:cNvPr id="20" name="AutoShape 38"/>
        <xdr:cNvSpPr>
          <a:spLocks/>
        </xdr:cNvSpPr>
      </xdr:nvSpPr>
      <xdr:spPr>
        <a:xfrm rot="5400000">
          <a:off x="8458200" y="29803725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169</xdr:row>
      <xdr:rowOff>152400</xdr:rowOff>
    </xdr:from>
    <xdr:to>
      <xdr:col>16</xdr:col>
      <xdr:colOff>504825</xdr:colOff>
      <xdr:row>170</xdr:row>
      <xdr:rowOff>85725</xdr:rowOff>
    </xdr:to>
    <xdr:sp>
      <xdr:nvSpPr>
        <xdr:cNvPr id="21" name="AutoShape 39"/>
        <xdr:cNvSpPr>
          <a:spLocks/>
        </xdr:cNvSpPr>
      </xdr:nvSpPr>
      <xdr:spPr>
        <a:xfrm rot="5400000">
          <a:off x="8467725" y="31070550"/>
          <a:ext cx="238125" cy="24765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179</xdr:row>
      <xdr:rowOff>76200</xdr:rowOff>
    </xdr:from>
    <xdr:to>
      <xdr:col>16</xdr:col>
      <xdr:colOff>495300</xdr:colOff>
      <xdr:row>181</xdr:row>
      <xdr:rowOff>28575</xdr:rowOff>
    </xdr:to>
    <xdr:sp>
      <xdr:nvSpPr>
        <xdr:cNvPr id="22" name="AutoShape 41"/>
        <xdr:cNvSpPr>
          <a:spLocks/>
        </xdr:cNvSpPr>
      </xdr:nvSpPr>
      <xdr:spPr>
        <a:xfrm rot="5400000">
          <a:off x="8458200" y="32889825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186</xdr:row>
      <xdr:rowOff>142875</xdr:rowOff>
    </xdr:from>
    <xdr:to>
      <xdr:col>16</xdr:col>
      <xdr:colOff>504825</xdr:colOff>
      <xdr:row>187</xdr:row>
      <xdr:rowOff>85725</xdr:rowOff>
    </xdr:to>
    <xdr:sp>
      <xdr:nvSpPr>
        <xdr:cNvPr id="23" name="AutoShape 42"/>
        <xdr:cNvSpPr>
          <a:spLocks/>
        </xdr:cNvSpPr>
      </xdr:nvSpPr>
      <xdr:spPr>
        <a:xfrm rot="5400000">
          <a:off x="8467725" y="34175700"/>
          <a:ext cx="238125" cy="3048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196</xdr:row>
      <xdr:rowOff>76200</xdr:rowOff>
    </xdr:from>
    <xdr:to>
      <xdr:col>16</xdr:col>
      <xdr:colOff>504825</xdr:colOff>
      <xdr:row>198</xdr:row>
      <xdr:rowOff>28575</xdr:rowOff>
    </xdr:to>
    <xdr:sp>
      <xdr:nvSpPr>
        <xdr:cNvPr id="24" name="AutoShape 44"/>
        <xdr:cNvSpPr>
          <a:spLocks/>
        </xdr:cNvSpPr>
      </xdr:nvSpPr>
      <xdr:spPr>
        <a:xfrm rot="5400000">
          <a:off x="8458200" y="36052125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203</xdr:row>
      <xdr:rowOff>142875</xdr:rowOff>
    </xdr:from>
    <xdr:to>
      <xdr:col>16</xdr:col>
      <xdr:colOff>504825</xdr:colOff>
      <xdr:row>204</xdr:row>
      <xdr:rowOff>85725</xdr:rowOff>
    </xdr:to>
    <xdr:sp>
      <xdr:nvSpPr>
        <xdr:cNvPr id="25" name="AutoShape 45"/>
        <xdr:cNvSpPr>
          <a:spLocks/>
        </xdr:cNvSpPr>
      </xdr:nvSpPr>
      <xdr:spPr>
        <a:xfrm rot="5400000">
          <a:off x="8467725" y="37309425"/>
          <a:ext cx="238125" cy="304800"/>
        </a:xfrm>
        <a:prstGeom prst="homePlate">
          <a:avLst>
            <a:gd name="adj" fmla="val 5171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213</xdr:row>
      <xdr:rowOff>76200</xdr:rowOff>
    </xdr:from>
    <xdr:to>
      <xdr:col>16</xdr:col>
      <xdr:colOff>504825</xdr:colOff>
      <xdr:row>215</xdr:row>
      <xdr:rowOff>28575</xdr:rowOff>
    </xdr:to>
    <xdr:sp>
      <xdr:nvSpPr>
        <xdr:cNvPr id="26" name="AutoShape 47"/>
        <xdr:cNvSpPr>
          <a:spLocks/>
        </xdr:cNvSpPr>
      </xdr:nvSpPr>
      <xdr:spPr>
        <a:xfrm rot="5400000">
          <a:off x="8458200" y="39185850"/>
          <a:ext cx="238125" cy="295275"/>
        </a:xfrm>
        <a:prstGeom prst="homePlate">
          <a:avLst>
            <a:gd name="adj" fmla="val 5254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220</xdr:row>
      <xdr:rowOff>180975</xdr:rowOff>
    </xdr:from>
    <xdr:to>
      <xdr:col>16</xdr:col>
      <xdr:colOff>504825</xdr:colOff>
      <xdr:row>221</xdr:row>
      <xdr:rowOff>9525</xdr:rowOff>
    </xdr:to>
    <xdr:sp>
      <xdr:nvSpPr>
        <xdr:cNvPr id="27" name="AutoShape 48"/>
        <xdr:cNvSpPr>
          <a:spLocks/>
        </xdr:cNvSpPr>
      </xdr:nvSpPr>
      <xdr:spPr>
        <a:xfrm rot="5400000">
          <a:off x="8467725" y="40490775"/>
          <a:ext cx="238125" cy="352425"/>
        </a:xfrm>
        <a:prstGeom prst="homePlate">
          <a:avLst>
            <a:gd name="adj" fmla="val 10898"/>
          </a:avLst>
        </a:prstGeom>
        <a:solidFill>
          <a:srgbClr val="00466E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161925</xdr:rowOff>
    </xdr:from>
    <xdr:to>
      <xdr:col>8</xdr:col>
      <xdr:colOff>504825</xdr:colOff>
      <xdr:row>16</xdr:row>
      <xdr:rowOff>161925</xdr:rowOff>
    </xdr:to>
    <xdr:sp>
      <xdr:nvSpPr>
        <xdr:cNvPr id="28" name="Line 49"/>
        <xdr:cNvSpPr>
          <a:spLocks/>
        </xdr:cNvSpPr>
      </xdr:nvSpPr>
      <xdr:spPr>
        <a:xfrm>
          <a:off x="3524250" y="3019425"/>
          <a:ext cx="1000125" cy="0"/>
        </a:xfrm>
        <a:prstGeom prst="line">
          <a:avLst/>
        </a:prstGeom>
        <a:noFill/>
        <a:ln w="9525" cmpd="sng">
          <a:solidFill>
            <a:srgbClr val="000055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152400</xdr:rowOff>
    </xdr:from>
    <xdr:to>
      <xdr:col>13</xdr:col>
      <xdr:colOff>495300</xdr:colOff>
      <xdr:row>16</xdr:row>
      <xdr:rowOff>152400</xdr:rowOff>
    </xdr:to>
    <xdr:sp>
      <xdr:nvSpPr>
        <xdr:cNvPr id="29" name="Line 50"/>
        <xdr:cNvSpPr>
          <a:spLocks/>
        </xdr:cNvSpPr>
      </xdr:nvSpPr>
      <xdr:spPr>
        <a:xfrm>
          <a:off x="6372225" y="3009900"/>
          <a:ext cx="1000125" cy="0"/>
        </a:xfrm>
        <a:prstGeom prst="line">
          <a:avLst/>
        </a:prstGeom>
        <a:noFill/>
        <a:ln w="9525" cmpd="sng">
          <a:solidFill>
            <a:srgbClr val="000055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161925</xdr:rowOff>
    </xdr:from>
    <xdr:to>
      <xdr:col>10</xdr:col>
      <xdr:colOff>514350</xdr:colOff>
      <xdr:row>16</xdr:row>
      <xdr:rowOff>161925</xdr:rowOff>
    </xdr:to>
    <xdr:sp>
      <xdr:nvSpPr>
        <xdr:cNvPr id="30" name="Line 51"/>
        <xdr:cNvSpPr>
          <a:spLocks/>
        </xdr:cNvSpPr>
      </xdr:nvSpPr>
      <xdr:spPr>
        <a:xfrm>
          <a:off x="5210175" y="3019425"/>
          <a:ext cx="466725" cy="0"/>
        </a:xfrm>
        <a:prstGeom prst="line">
          <a:avLst/>
        </a:prstGeom>
        <a:noFill/>
        <a:ln w="9525" cmpd="sng">
          <a:solidFill>
            <a:srgbClr val="000055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50</xdr:row>
      <xdr:rowOff>161925</xdr:rowOff>
    </xdr:from>
    <xdr:to>
      <xdr:col>9</xdr:col>
      <xdr:colOff>504825</xdr:colOff>
      <xdr:row>50</xdr:row>
      <xdr:rowOff>161925</xdr:rowOff>
    </xdr:to>
    <xdr:sp>
      <xdr:nvSpPr>
        <xdr:cNvPr id="31" name="Line 52"/>
        <xdr:cNvSpPr>
          <a:spLocks/>
        </xdr:cNvSpPr>
      </xdr:nvSpPr>
      <xdr:spPr>
        <a:xfrm>
          <a:off x="4095750" y="9277350"/>
          <a:ext cx="1000125" cy="0"/>
        </a:xfrm>
        <a:prstGeom prst="line">
          <a:avLst/>
        </a:prstGeom>
        <a:noFill/>
        <a:ln w="9525" cmpd="sng">
          <a:solidFill>
            <a:srgbClr val="000055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50</xdr:row>
      <xdr:rowOff>171450</xdr:rowOff>
    </xdr:from>
    <xdr:to>
      <xdr:col>6</xdr:col>
      <xdr:colOff>523875</xdr:colOff>
      <xdr:row>50</xdr:row>
      <xdr:rowOff>171450</xdr:rowOff>
    </xdr:to>
    <xdr:sp>
      <xdr:nvSpPr>
        <xdr:cNvPr id="32" name="Line 53"/>
        <xdr:cNvSpPr>
          <a:spLocks/>
        </xdr:cNvSpPr>
      </xdr:nvSpPr>
      <xdr:spPr>
        <a:xfrm>
          <a:off x="2933700" y="9286875"/>
          <a:ext cx="466725" cy="0"/>
        </a:xfrm>
        <a:prstGeom prst="line">
          <a:avLst/>
        </a:prstGeom>
        <a:noFill/>
        <a:ln w="9525" cmpd="sng">
          <a:solidFill>
            <a:srgbClr val="000055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50</xdr:row>
      <xdr:rowOff>161925</xdr:rowOff>
    </xdr:from>
    <xdr:to>
      <xdr:col>11</xdr:col>
      <xdr:colOff>533400</xdr:colOff>
      <xdr:row>50</xdr:row>
      <xdr:rowOff>161925</xdr:rowOff>
    </xdr:to>
    <xdr:sp>
      <xdr:nvSpPr>
        <xdr:cNvPr id="33" name="Line 54"/>
        <xdr:cNvSpPr>
          <a:spLocks/>
        </xdr:cNvSpPr>
      </xdr:nvSpPr>
      <xdr:spPr>
        <a:xfrm>
          <a:off x="5800725" y="9277350"/>
          <a:ext cx="466725" cy="0"/>
        </a:xfrm>
        <a:prstGeom prst="line">
          <a:avLst/>
        </a:prstGeom>
        <a:noFill/>
        <a:ln w="9525" cmpd="sng">
          <a:solidFill>
            <a:srgbClr val="000055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161925</xdr:rowOff>
    </xdr:from>
    <xdr:to>
      <xdr:col>13</xdr:col>
      <xdr:colOff>514350</xdr:colOff>
      <xdr:row>50</xdr:row>
      <xdr:rowOff>161925</xdr:rowOff>
    </xdr:to>
    <xdr:sp>
      <xdr:nvSpPr>
        <xdr:cNvPr id="34" name="Line 55"/>
        <xdr:cNvSpPr>
          <a:spLocks/>
        </xdr:cNvSpPr>
      </xdr:nvSpPr>
      <xdr:spPr>
        <a:xfrm>
          <a:off x="6924675" y="9277350"/>
          <a:ext cx="466725" cy="0"/>
        </a:xfrm>
        <a:prstGeom prst="line">
          <a:avLst/>
        </a:prstGeom>
        <a:noFill/>
        <a:ln w="9525" cmpd="sng">
          <a:solidFill>
            <a:srgbClr val="000055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42</xdr:row>
      <xdr:rowOff>38100</xdr:rowOff>
    </xdr:from>
    <xdr:to>
      <xdr:col>7</xdr:col>
      <xdr:colOff>866775</xdr:colOff>
      <xdr:row>85</xdr:row>
      <xdr:rowOff>9525</xdr:rowOff>
    </xdr:to>
    <xdr:graphicFrame>
      <xdr:nvGraphicFramePr>
        <xdr:cNvPr id="1" name="Diagramm 1"/>
        <xdr:cNvGraphicFramePr/>
      </xdr:nvGraphicFramePr>
      <xdr:xfrm>
        <a:off x="238125" y="7429500"/>
        <a:ext cx="882015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15</xdr:row>
      <xdr:rowOff>114300</xdr:rowOff>
    </xdr:from>
    <xdr:to>
      <xdr:col>8</xdr:col>
      <xdr:colOff>9525</xdr:colOff>
      <xdr:row>38</xdr:row>
      <xdr:rowOff>28575</xdr:rowOff>
    </xdr:to>
    <xdr:graphicFrame>
      <xdr:nvGraphicFramePr>
        <xdr:cNvPr id="2" name="Diagramm 2"/>
        <xdr:cNvGraphicFramePr/>
      </xdr:nvGraphicFramePr>
      <xdr:xfrm>
        <a:off x="219075" y="2905125"/>
        <a:ext cx="8963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P13" sqref="P13"/>
    </sheetView>
  </sheetViews>
  <sheetFormatPr defaultColWidth="11.421875" defaultRowHeight="12.75"/>
  <cols>
    <col min="1" max="15" width="2.7109375" style="0" customWidth="1"/>
    <col min="16" max="16" width="51.57421875" style="0" customWidth="1"/>
    <col min="17" max="63" width="2.7109375" style="0" customWidth="1"/>
  </cols>
  <sheetData>
    <row r="1" spans="1:38" ht="12.75">
      <c r="A1" s="1"/>
      <c r="B1" s="1"/>
      <c r="C1" s="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</row>
    <row r="2" spans="1:38" ht="15.75">
      <c r="A2" s="1"/>
      <c r="B2" s="1"/>
      <c r="C2" s="1"/>
      <c r="D2" s="52"/>
      <c r="E2" s="98" t="s">
        <v>49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I2" s="1"/>
      <c r="AJ2" s="1"/>
      <c r="AK2" s="1"/>
      <c r="AL2" s="1"/>
    </row>
    <row r="3" spans="1:38" ht="14.25">
      <c r="A3" s="1"/>
      <c r="B3" s="1"/>
      <c r="C3" s="1"/>
      <c r="D3" s="5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1"/>
      <c r="AG3" s="1"/>
      <c r="AH3" s="1"/>
      <c r="AI3" s="1"/>
      <c r="AJ3" s="1"/>
      <c r="AK3" s="1"/>
      <c r="AL3" s="1"/>
    </row>
    <row r="4" spans="1:38" ht="15.75">
      <c r="A4" s="1"/>
      <c r="B4" s="1"/>
      <c r="C4" s="1"/>
      <c r="D4" s="52"/>
      <c r="E4" s="98" t="s">
        <v>50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1"/>
      <c r="AG4" s="1"/>
      <c r="AH4" s="1"/>
      <c r="AI4" s="1"/>
      <c r="AJ4" s="1"/>
      <c r="AK4" s="1"/>
      <c r="AL4" s="1"/>
    </row>
    <row r="5" spans="1:38" ht="14.25">
      <c r="A5" s="1"/>
      <c r="B5" s="1"/>
      <c r="C5" s="1"/>
      <c r="D5" s="5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1"/>
      <c r="AG5" s="1"/>
      <c r="AH5" s="1"/>
      <c r="AI5" s="1"/>
      <c r="AJ5" s="1"/>
      <c r="AK5" s="1"/>
      <c r="AL5" s="1"/>
    </row>
    <row r="6" spans="1:38" ht="15.75" thickBot="1">
      <c r="A6" s="1"/>
      <c r="B6" s="1"/>
      <c r="C6" s="1"/>
      <c r="D6" s="52"/>
      <c r="E6" s="98" t="s">
        <v>51</v>
      </c>
      <c r="F6" s="56"/>
      <c r="G6" s="56"/>
      <c r="H6" s="56"/>
      <c r="I6" s="56"/>
      <c r="J6" s="56"/>
      <c r="K6" s="56"/>
      <c r="L6" s="56"/>
      <c r="M6" s="57"/>
      <c r="N6" s="57"/>
      <c r="O6" s="57"/>
      <c r="P6" s="57"/>
      <c r="Q6" s="53"/>
      <c r="R6" s="53"/>
      <c r="S6" s="53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1"/>
      <c r="AG6" s="1"/>
      <c r="AH6" s="1"/>
      <c r="AI6" s="1"/>
      <c r="AJ6" s="1"/>
      <c r="AK6" s="1"/>
      <c r="AL6" s="1"/>
    </row>
    <row r="7" spans="1:38" ht="73.5" customHeight="1" thickBot="1" thickTop="1">
      <c r="A7" s="1"/>
      <c r="B7" s="1"/>
      <c r="C7" s="1"/>
      <c r="D7" s="52"/>
      <c r="E7" s="52"/>
      <c r="F7" s="52"/>
      <c r="G7" s="52"/>
      <c r="H7" s="52"/>
      <c r="I7" s="52"/>
      <c r="J7" s="52"/>
      <c r="K7" s="52"/>
      <c r="L7" s="54"/>
      <c r="M7" s="135" t="s">
        <v>52</v>
      </c>
      <c r="N7" s="136"/>
      <c r="O7" s="136"/>
      <c r="P7" s="136"/>
      <c r="Q7" s="136"/>
      <c r="R7" s="136"/>
      <c r="S7" s="137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1"/>
      <c r="AG7" s="1"/>
      <c r="AH7" s="1"/>
      <c r="AI7" s="1"/>
      <c r="AJ7" s="1"/>
      <c r="AK7" s="1"/>
      <c r="AL7" s="1"/>
    </row>
    <row r="8" spans="1:38" ht="14.25" thickTop="1">
      <c r="A8" s="1"/>
      <c r="B8" s="1"/>
      <c r="C8" s="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1"/>
      <c r="AG8" s="1"/>
      <c r="AH8" s="1"/>
      <c r="AI8" s="1"/>
      <c r="AJ8" s="1"/>
      <c r="AK8" s="1"/>
      <c r="AL8" s="1"/>
    </row>
    <row r="9" spans="1:38" ht="15.75">
      <c r="A9" s="1"/>
      <c r="B9" s="1"/>
      <c r="C9" s="1"/>
      <c r="D9" s="56"/>
      <c r="E9" s="98" t="s">
        <v>53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"/>
      <c r="AG9" s="1"/>
      <c r="AH9" s="1"/>
      <c r="AI9" s="1"/>
      <c r="AJ9" s="1"/>
      <c r="AK9" s="1"/>
      <c r="AL9" s="1"/>
    </row>
    <row r="10" spans="1:38" ht="14.25">
      <c r="A10" s="1"/>
      <c r="B10" s="1"/>
      <c r="C10" s="1"/>
      <c r="D10" s="56"/>
      <c r="E10" s="5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"/>
      <c r="AG10" s="1"/>
      <c r="AH10" s="1"/>
      <c r="AI10" s="1"/>
      <c r="AJ10" s="1"/>
      <c r="AK10" s="1"/>
      <c r="AL10" s="1"/>
    </row>
    <row r="11" spans="1:38" ht="15.75">
      <c r="A11" s="1"/>
      <c r="B11" s="1"/>
      <c r="C11" s="1"/>
      <c r="D11" s="56"/>
      <c r="E11" s="98" t="s">
        <v>54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"/>
      <c r="AG11" s="1"/>
      <c r="AH11" s="1"/>
      <c r="AI11" s="1"/>
      <c r="AJ11" s="1"/>
      <c r="AK11" s="1"/>
      <c r="AL11" s="1"/>
    </row>
    <row r="12" spans="1:38" ht="14.25" thickBot="1">
      <c r="A12" s="1"/>
      <c r="B12" s="1"/>
      <c r="C12" s="1"/>
      <c r="D12" s="56"/>
      <c r="E12" s="58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"/>
      <c r="AG12" s="1"/>
      <c r="AH12" s="1"/>
      <c r="AI12" s="1"/>
      <c r="AJ12" s="1"/>
      <c r="AK12" s="1"/>
      <c r="AL12" s="1"/>
    </row>
    <row r="13" spans="1:38" ht="27.75" customHeight="1">
      <c r="A13" s="1"/>
      <c r="B13" s="1"/>
      <c r="C13" s="1"/>
      <c r="D13" s="52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55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"/>
      <c r="AG13" s="1"/>
      <c r="AH13" s="1"/>
      <c r="AI13" s="1"/>
      <c r="AJ13" s="1"/>
      <c r="AK13" s="1"/>
      <c r="AL13" s="1"/>
    </row>
    <row r="14" spans="1:38" ht="13.5" thickBot="1">
      <c r="A14" s="1"/>
      <c r="B14" s="1"/>
      <c r="C14" s="1"/>
      <c r="D14" s="52"/>
      <c r="E14" s="55"/>
      <c r="F14" s="52"/>
      <c r="G14" s="52"/>
      <c r="H14" s="52"/>
      <c r="I14" s="52"/>
      <c r="J14" s="52"/>
      <c r="K14" s="52"/>
      <c r="L14" s="52"/>
      <c r="M14" s="52"/>
      <c r="N14" s="52"/>
      <c r="O14" s="93"/>
      <c r="P14" s="95" t="s">
        <v>56</v>
      </c>
      <c r="Q14" s="94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"/>
      <c r="AG14" s="1"/>
      <c r="AH14" s="1"/>
      <c r="AI14" s="1"/>
      <c r="AJ14" s="1"/>
      <c r="AK14" s="1"/>
      <c r="AL14" s="1"/>
    </row>
    <row r="15" spans="1:38" ht="12.75">
      <c r="A15" s="1"/>
      <c r="B15" s="1"/>
      <c r="C15" s="1"/>
      <c r="D15" s="52"/>
      <c r="E15" s="5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"/>
      <c r="AG15" s="1"/>
      <c r="AH15" s="1"/>
      <c r="AI15" s="1"/>
      <c r="AJ15" s="1"/>
      <c r="AK15" s="1"/>
      <c r="AL15" s="1"/>
    </row>
    <row r="16" spans="1:38" ht="15.75">
      <c r="A16" s="1"/>
      <c r="B16" s="1"/>
      <c r="C16" s="1"/>
      <c r="D16" s="52"/>
      <c r="E16" s="98" t="s">
        <v>57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"/>
      <c r="AG16" s="1"/>
      <c r="AH16" s="1"/>
      <c r="AI16" s="1"/>
      <c r="AJ16" s="1"/>
      <c r="AK16" s="1"/>
      <c r="AL16" s="1"/>
    </row>
    <row r="17" spans="1:38" ht="12.75">
      <c r="A17" s="1"/>
      <c r="B17" s="1"/>
      <c r="C17" s="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  <c r="AG17" s="1"/>
      <c r="AH17" s="1"/>
      <c r="AI17" s="1"/>
      <c r="AJ17" s="1"/>
      <c r="AK17" s="1"/>
      <c r="AL17" s="1"/>
    </row>
    <row r="18" spans="1:38" ht="14.25">
      <c r="A18" s="1"/>
      <c r="B18" s="1"/>
      <c r="C18" s="1"/>
      <c r="D18" s="52"/>
      <c r="E18" s="52"/>
      <c r="F18" s="52"/>
      <c r="G18" s="133" t="s">
        <v>160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"/>
      <c r="AG18" s="1"/>
      <c r="AH18" s="1"/>
      <c r="AI18" s="1"/>
      <c r="AJ18" s="1"/>
      <c r="AK18" s="1"/>
      <c r="AL18" s="1"/>
    </row>
    <row r="19" spans="1:38" ht="14.25">
      <c r="A19" s="1"/>
      <c r="B19" s="1"/>
      <c r="C19" s="1"/>
      <c r="D19" s="52"/>
      <c r="E19" s="52"/>
      <c r="F19" s="52"/>
      <c r="G19" s="133" t="s">
        <v>161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  <c r="AG19" s="1"/>
      <c r="AH19" s="1"/>
      <c r="AI19" s="1"/>
      <c r="AJ19" s="1"/>
      <c r="AK19" s="1"/>
      <c r="AL19" s="1"/>
    </row>
    <row r="20" spans="1:38" ht="12.75">
      <c r="A20" s="1"/>
      <c r="B20" s="1"/>
      <c r="C20" s="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  <c r="AG20" s="1"/>
      <c r="AH20" s="1"/>
      <c r="AI20" s="1"/>
      <c r="AJ20" s="1"/>
      <c r="AK20" s="1"/>
      <c r="AL20" s="1"/>
    </row>
    <row r="21" spans="1:38" ht="15.75">
      <c r="A21" s="1"/>
      <c r="B21" s="1"/>
      <c r="C21" s="1"/>
      <c r="D21" s="56"/>
      <c r="E21" s="98" t="s">
        <v>58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"/>
      <c r="AG21" s="1"/>
      <c r="AH21" s="1"/>
      <c r="AI21" s="1"/>
      <c r="AJ21" s="1"/>
      <c r="AK21" s="1"/>
      <c r="AL21" s="1"/>
    </row>
    <row r="22" spans="1:38" ht="14.25">
      <c r="A22" s="1"/>
      <c r="B22" s="1"/>
      <c r="C22" s="1"/>
      <c r="D22" s="56"/>
      <c r="E22" s="5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"/>
      <c r="AG22" s="1"/>
      <c r="AH22" s="1"/>
      <c r="AI22" s="1"/>
      <c r="AJ22" s="1"/>
      <c r="AK22" s="1"/>
      <c r="AL22" s="1"/>
    </row>
    <row r="23" spans="1:38" ht="15.75">
      <c r="A23" s="1"/>
      <c r="B23" s="1"/>
      <c r="C23" s="1"/>
      <c r="D23" s="56"/>
      <c r="E23" s="98" t="s">
        <v>59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"/>
      <c r="AG23" s="1"/>
      <c r="AH23" s="1"/>
      <c r="AI23" s="1"/>
      <c r="AJ23" s="1"/>
      <c r="AK23" s="1"/>
      <c r="AL23" s="1"/>
    </row>
    <row r="24" spans="1:38" ht="14.25">
      <c r="A24" s="1"/>
      <c r="B24" s="1"/>
      <c r="C24" s="1"/>
      <c r="D24" s="56"/>
      <c r="E24" s="5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"/>
      <c r="AG24" s="1"/>
      <c r="AH24" s="1"/>
      <c r="AI24" s="1"/>
      <c r="AJ24" s="1"/>
      <c r="AK24" s="1"/>
      <c r="AL24" s="1"/>
    </row>
    <row r="25" spans="1:38" ht="15.75">
      <c r="A25" s="1"/>
      <c r="B25" s="1"/>
      <c r="C25" s="1"/>
      <c r="D25" s="56"/>
      <c r="E25" s="98" t="s">
        <v>60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"/>
      <c r="AG25" s="1"/>
      <c r="AH25" s="1"/>
      <c r="AI25" s="1"/>
      <c r="AJ25" s="1"/>
      <c r="AK25" s="1"/>
      <c r="AL25" s="1"/>
    </row>
    <row r="26" spans="1:38" ht="14.25">
      <c r="A26" s="1"/>
      <c r="B26" s="1"/>
      <c r="C26" s="1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"/>
      <c r="AG26" s="1"/>
      <c r="AH26" s="1"/>
      <c r="AI26" s="1"/>
      <c r="AJ26" s="1"/>
      <c r="AK26" s="1"/>
      <c r="AL26" s="1"/>
    </row>
    <row r="27" spans="1:38" ht="12.75">
      <c r="A27" s="1"/>
      <c r="B27" s="1"/>
      <c r="C27" s="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"/>
      <c r="AG27" s="1"/>
      <c r="AH27" s="1"/>
      <c r="AI27" s="1"/>
      <c r="AJ27" s="1"/>
      <c r="AK27" s="1"/>
      <c r="AL27" s="1"/>
    </row>
    <row r="28" spans="1:38" ht="12.75">
      <c r="A28" s="1"/>
      <c r="B28" s="1"/>
      <c r="C28" s="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"/>
      <c r="AG28" s="1"/>
      <c r="AH28" s="1"/>
      <c r="AI28" s="1"/>
      <c r="AJ28" s="1"/>
      <c r="AK28" s="1"/>
      <c r="AL28" s="1"/>
    </row>
    <row r="29" spans="1:3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</sheetData>
  <sheetProtection password="8092" sheet="1" selectLockedCells="1"/>
  <mergeCells count="1">
    <mergeCell ref="M7:S7"/>
  </mergeCells>
  <printOptions horizontalCentered="1" verticalCentered="1"/>
  <pageMargins left="0.6692913385826772" right="0.6299212598425197" top="0.5511811023622047" bottom="0.59" header="0.31496062992125984" footer="0.18"/>
  <pageSetup horizontalDpi="600" verticalDpi="600" orientation="landscape" paperSize="9" r:id="rId2"/>
  <headerFooter alignWithMargins="0">
    <oddFooter>&amp;LeClass e.V., Köln
FG Struktur &amp; Technik&amp;RStand: 21.02.2007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arum"/>
  <dimension ref="A1:U26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Q16" sqref="Q16"/>
    </sheetView>
  </sheetViews>
  <sheetFormatPr defaultColWidth="11.7109375" defaultRowHeight="12.75"/>
  <cols>
    <col min="1" max="1" width="2.8515625" style="0" customWidth="1"/>
    <col min="2" max="2" width="2.57421875" style="0" customWidth="1"/>
    <col min="3" max="3" width="4.8515625" style="0" customWidth="1"/>
    <col min="4" max="4" width="2.421875" style="0" customWidth="1"/>
    <col min="5" max="5" width="21.8515625" style="0" customWidth="1"/>
    <col min="6" max="14" width="8.57421875" style="0" customWidth="1"/>
    <col min="15" max="15" width="9.28125" style="0" customWidth="1"/>
    <col min="16" max="16" width="2.00390625" style="0" customWidth="1"/>
    <col min="17" max="17" width="11.7109375" style="0" customWidth="1"/>
    <col min="18" max="18" width="2.42187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1" t="s">
        <v>75</v>
      </c>
      <c r="R1" s="1"/>
      <c r="S1" s="1"/>
    </row>
    <row r="2" spans="1:19" ht="19.5">
      <c r="A2" s="1"/>
      <c r="B2" s="1"/>
      <c r="C2" s="98" t="s">
        <v>74</v>
      </c>
      <c r="D2" s="1"/>
      <c r="E2" s="1"/>
      <c r="F2" s="1"/>
      <c r="G2" s="1"/>
      <c r="H2" s="1"/>
      <c r="I2" s="1"/>
      <c r="J2" s="1"/>
      <c r="K2" s="1"/>
      <c r="L2" s="90" t="str">
        <f>'行业范围评估的入门介绍'!P13</f>
        <v>“申请行业范围的名称”</v>
      </c>
      <c r="M2" s="1"/>
      <c r="N2" s="1"/>
      <c r="O2" s="1"/>
      <c r="P2" s="1"/>
      <c r="Q2" s="5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</row>
    <row r="6" spans="1:19" ht="12.75" thickBot="1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1"/>
    </row>
    <row r="7" spans="1:19" ht="12.75" thickBot="1">
      <c r="A7" s="2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1"/>
      <c r="S7" s="1"/>
    </row>
    <row r="8" spans="1:19" ht="16.5">
      <c r="A8" s="29"/>
      <c r="B8" s="3"/>
      <c r="C8" s="138" t="s">
        <v>61</v>
      </c>
      <c r="D8" s="3"/>
      <c r="E8" s="129" t="s">
        <v>78</v>
      </c>
      <c r="F8" s="3"/>
      <c r="G8" s="3"/>
      <c r="H8" s="74" t="s">
        <v>83</v>
      </c>
      <c r="I8" s="3"/>
      <c r="J8" s="3"/>
      <c r="K8" s="3"/>
      <c r="L8" s="3"/>
      <c r="M8" s="3"/>
      <c r="N8" s="3"/>
      <c r="O8" s="3"/>
      <c r="P8" s="3"/>
      <c r="Q8" s="72" t="s">
        <v>76</v>
      </c>
      <c r="R8" s="29"/>
      <c r="S8" s="1"/>
    </row>
    <row r="9" spans="1:19" ht="14.25">
      <c r="A9" s="29"/>
      <c r="B9" s="3"/>
      <c r="C9" s="13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0" t="s">
        <v>77</v>
      </c>
      <c r="R9" s="29"/>
      <c r="S9" s="1"/>
    </row>
    <row r="10" spans="1:19" ht="14.25">
      <c r="A10" s="29"/>
      <c r="B10" s="3"/>
      <c r="C10" s="138"/>
      <c r="D10" s="3"/>
      <c r="E10" s="129" t="s">
        <v>79</v>
      </c>
      <c r="F10" s="3"/>
      <c r="G10" s="3"/>
      <c r="H10" s="129" t="s">
        <v>84</v>
      </c>
      <c r="I10" s="1"/>
      <c r="J10" s="3"/>
      <c r="K10" s="3"/>
      <c r="L10" s="3"/>
      <c r="M10" s="3"/>
      <c r="N10" s="3"/>
      <c r="O10" s="3"/>
      <c r="P10" s="3"/>
      <c r="Q10" s="25"/>
      <c r="R10" s="29"/>
      <c r="S10" s="1"/>
    </row>
    <row r="11" spans="1:19" ht="12.75">
      <c r="A11" s="29"/>
      <c r="B11" s="3"/>
      <c r="C11" s="13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5"/>
      <c r="R11" s="29"/>
      <c r="S11" s="1"/>
    </row>
    <row r="12" spans="1:19" ht="14.25">
      <c r="A12" s="29"/>
      <c r="B12" s="3"/>
      <c r="C12" s="138"/>
      <c r="D12" s="3"/>
      <c r="E12" s="129" t="s">
        <v>80</v>
      </c>
      <c r="F12" s="3"/>
      <c r="G12" s="3"/>
      <c r="H12" s="129" t="s">
        <v>85</v>
      </c>
      <c r="I12" s="1"/>
      <c r="J12" s="3"/>
      <c r="K12" s="3"/>
      <c r="L12" s="3"/>
      <c r="M12" s="3"/>
      <c r="N12" s="3"/>
      <c r="O12" s="3"/>
      <c r="P12" s="3"/>
      <c r="Q12" s="25"/>
      <c r="R12" s="29"/>
      <c r="S12" s="1"/>
    </row>
    <row r="13" spans="1:19" ht="13.5">
      <c r="A13" s="29"/>
      <c r="B13" s="3"/>
      <c r="C13" s="138"/>
      <c r="D13" s="3"/>
      <c r="E13" s="3"/>
      <c r="F13" s="3"/>
      <c r="G13" s="3"/>
      <c r="H13" s="73"/>
      <c r="I13" s="3"/>
      <c r="J13" s="3"/>
      <c r="K13" s="3"/>
      <c r="L13" s="3"/>
      <c r="M13" s="3"/>
      <c r="N13" s="3"/>
      <c r="O13" s="3"/>
      <c r="P13" s="3"/>
      <c r="Q13" s="25"/>
      <c r="R13" s="29"/>
      <c r="S13" s="1"/>
    </row>
    <row r="14" spans="1:19" ht="13.5">
      <c r="A14" s="29"/>
      <c r="B14" s="3"/>
      <c r="C14" s="140"/>
      <c r="D14" s="3"/>
      <c r="E14" s="3"/>
      <c r="F14" s="3"/>
      <c r="G14" s="3"/>
      <c r="H14" s="78"/>
      <c r="I14" s="3"/>
      <c r="J14" s="3"/>
      <c r="K14" s="3"/>
      <c r="L14" s="3"/>
      <c r="M14" s="3"/>
      <c r="N14" s="3"/>
      <c r="O14" s="3"/>
      <c r="P14" s="3"/>
      <c r="Q14" s="25"/>
      <c r="R14" s="29"/>
      <c r="S14" s="1"/>
    </row>
    <row r="15" spans="1:19" ht="14.25">
      <c r="A15" s="29"/>
      <c r="B15" s="3"/>
      <c r="C15" s="138"/>
      <c r="D15" s="3"/>
      <c r="E15" s="129" t="s">
        <v>81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5"/>
      <c r="R15" s="29"/>
      <c r="S15" s="1"/>
    </row>
    <row r="16" spans="1:19" ht="12.75" thickBot="1">
      <c r="A16" s="29"/>
      <c r="B16" s="3"/>
      <c r="C16" s="13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>
        <v>100</v>
      </c>
      <c r="R16" s="29"/>
      <c r="S16" s="1"/>
    </row>
    <row r="17" spans="1:19" ht="28.5" thickBot="1">
      <c r="A17" s="29"/>
      <c r="B17" s="3"/>
      <c r="C17" s="138"/>
      <c r="D17" s="3"/>
      <c r="E17" s="77" t="s">
        <v>86</v>
      </c>
      <c r="F17" s="63" t="s">
        <v>87</v>
      </c>
      <c r="G17" s="61" t="s">
        <v>88</v>
      </c>
      <c r="H17" s="38"/>
      <c r="I17" s="39"/>
      <c r="J17" s="62" t="s">
        <v>89</v>
      </c>
      <c r="K17" s="37"/>
      <c r="L17" s="130" t="s">
        <v>90</v>
      </c>
      <c r="M17" s="38"/>
      <c r="N17" s="39"/>
      <c r="O17" s="61" t="s">
        <v>91</v>
      </c>
      <c r="P17" s="3"/>
      <c r="Q17" s="25"/>
      <c r="R17" s="29"/>
      <c r="S17" s="1"/>
    </row>
    <row r="18" spans="1:19" ht="12.75" thickBot="1">
      <c r="A18" s="29"/>
      <c r="B18" s="3"/>
      <c r="C18" s="138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27"/>
      <c r="R18" s="29"/>
      <c r="S18" s="1"/>
    </row>
    <row r="19" spans="1:19" ht="17.25" thickBot="1">
      <c r="A19" s="29"/>
      <c r="B19" s="3"/>
      <c r="C19" s="138"/>
      <c r="D19" s="3"/>
      <c r="E19" s="62" t="s">
        <v>82</v>
      </c>
      <c r="F19" s="67">
        <v>0.1</v>
      </c>
      <c r="G19" s="65">
        <v>0.2</v>
      </c>
      <c r="H19" s="67">
        <v>0.3</v>
      </c>
      <c r="I19" s="65">
        <v>0.4</v>
      </c>
      <c r="J19" s="67">
        <v>0.5</v>
      </c>
      <c r="K19" s="65">
        <v>0.6</v>
      </c>
      <c r="L19" s="66">
        <v>0.7</v>
      </c>
      <c r="M19" s="66">
        <v>0.8</v>
      </c>
      <c r="N19" s="66">
        <v>0.9</v>
      </c>
      <c r="O19" s="67">
        <v>1</v>
      </c>
      <c r="P19" s="3"/>
      <c r="Q19" s="75">
        <f>Q16/100</f>
        <v>1</v>
      </c>
      <c r="R19" s="29"/>
      <c r="S19" s="1"/>
    </row>
    <row r="20" spans="1:19" ht="12.75" thickBot="1">
      <c r="A20" s="29"/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2"/>
      <c r="S20" s="1"/>
    </row>
    <row r="21" spans="1:19" ht="12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</row>
    <row r="22" spans="1:19" ht="12.75">
      <c r="A22" s="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1"/>
    </row>
    <row r="23" spans="1:19" ht="12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thickBot="1">
      <c r="A24" s="1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1"/>
      <c r="S24" s="1"/>
    </row>
    <row r="25" spans="1:19" ht="16.5">
      <c r="A25" s="1"/>
      <c r="B25" s="35"/>
      <c r="C25" s="138" t="s">
        <v>62</v>
      </c>
      <c r="D25" s="3"/>
      <c r="E25" s="129" t="s">
        <v>78</v>
      </c>
      <c r="F25" s="3"/>
      <c r="G25" s="3"/>
      <c r="H25" s="74" t="s">
        <v>92</v>
      </c>
      <c r="I25" s="76"/>
      <c r="J25" s="3"/>
      <c r="K25" s="3"/>
      <c r="L25" s="3"/>
      <c r="M25" s="3"/>
      <c r="N25" s="3"/>
      <c r="O25" s="3"/>
      <c r="P25" s="3"/>
      <c r="Q25" s="72" t="s">
        <v>76</v>
      </c>
      <c r="R25" s="29"/>
      <c r="S25" s="1"/>
    </row>
    <row r="26" spans="1:19" ht="14.25">
      <c r="A26" s="1"/>
      <c r="B26" s="35"/>
      <c r="C26" s="138"/>
      <c r="D26" s="3"/>
      <c r="E26" s="2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70" t="s">
        <v>77</v>
      </c>
      <c r="R26" s="29"/>
      <c r="S26" s="1"/>
    </row>
    <row r="27" spans="1:19" ht="14.25">
      <c r="A27" s="1"/>
      <c r="B27" s="35"/>
      <c r="C27" s="138"/>
      <c r="D27" s="3"/>
      <c r="E27" s="129" t="s">
        <v>79</v>
      </c>
      <c r="F27" s="3"/>
      <c r="G27" s="3"/>
      <c r="H27" s="129" t="s">
        <v>93</v>
      </c>
      <c r="I27" s="3"/>
      <c r="J27" s="3"/>
      <c r="K27" s="3"/>
      <c r="L27" s="3"/>
      <c r="M27" s="3"/>
      <c r="N27" s="3"/>
      <c r="O27" s="3"/>
      <c r="P27" s="3"/>
      <c r="Q27" s="25"/>
      <c r="R27" s="29"/>
      <c r="S27" s="1"/>
    </row>
    <row r="28" spans="1:19" ht="12.75">
      <c r="A28" s="1"/>
      <c r="B28" s="35"/>
      <c r="C28" s="13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29"/>
      <c r="S28" s="1"/>
    </row>
    <row r="29" spans="1:19" ht="14.25">
      <c r="A29" s="1"/>
      <c r="B29" s="35"/>
      <c r="C29" s="138"/>
      <c r="D29" s="3"/>
      <c r="E29" s="129" t="s">
        <v>80</v>
      </c>
      <c r="F29" s="3"/>
      <c r="G29" s="3"/>
      <c r="H29" s="129" t="s">
        <v>94</v>
      </c>
      <c r="I29" s="3"/>
      <c r="J29" s="3"/>
      <c r="K29" s="3"/>
      <c r="L29" s="3"/>
      <c r="M29" s="3"/>
      <c r="N29" s="3"/>
      <c r="O29" s="3"/>
      <c r="P29" s="3"/>
      <c r="Q29" s="25"/>
      <c r="R29" s="29"/>
      <c r="S29" s="1"/>
    </row>
    <row r="30" spans="1:19" ht="12.75">
      <c r="A30" s="1"/>
      <c r="B30" s="35"/>
      <c r="C30" s="13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5"/>
      <c r="R30" s="29"/>
      <c r="S30" s="1"/>
    </row>
    <row r="31" spans="1:19" ht="12.75">
      <c r="A31" s="1"/>
      <c r="B31" s="35"/>
      <c r="C31" s="139"/>
      <c r="D31" s="3"/>
      <c r="E31" s="2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5"/>
      <c r="R31" s="29"/>
      <c r="S31" s="1"/>
    </row>
    <row r="32" spans="1:19" ht="14.25">
      <c r="A32" s="1"/>
      <c r="B32" s="35"/>
      <c r="C32" s="138"/>
      <c r="D32" s="3"/>
      <c r="E32" s="129" t="s">
        <v>81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5"/>
      <c r="R32" s="29"/>
      <c r="S32" s="1"/>
    </row>
    <row r="33" spans="1:19" ht="12.75" thickBot="1">
      <c r="A33" s="1"/>
      <c r="B33" s="35"/>
      <c r="C33" s="13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6">
        <v>100</v>
      </c>
      <c r="R33" s="29"/>
      <c r="S33" s="1"/>
    </row>
    <row r="34" spans="1:19" ht="27.75" thickBot="1">
      <c r="A34" s="1"/>
      <c r="B34" s="35"/>
      <c r="C34" s="138"/>
      <c r="D34" s="3"/>
      <c r="E34" s="131" t="s">
        <v>95</v>
      </c>
      <c r="F34" s="83" t="s">
        <v>11</v>
      </c>
      <c r="G34" s="84" t="s">
        <v>12</v>
      </c>
      <c r="H34" s="84" t="s">
        <v>13</v>
      </c>
      <c r="I34" s="85" t="s">
        <v>14</v>
      </c>
      <c r="J34" s="85" t="s">
        <v>15</v>
      </c>
      <c r="K34" s="83" t="s">
        <v>16</v>
      </c>
      <c r="L34" s="85" t="s">
        <v>17</v>
      </c>
      <c r="M34" s="84" t="s">
        <v>18</v>
      </c>
      <c r="N34" s="85" t="s">
        <v>19</v>
      </c>
      <c r="O34" s="86" t="s">
        <v>20</v>
      </c>
      <c r="P34" s="3"/>
      <c r="Q34" s="25"/>
      <c r="R34" s="29"/>
      <c r="S34" s="1"/>
    </row>
    <row r="35" spans="1:19" ht="12.75" thickBot="1">
      <c r="A35" s="1"/>
      <c r="B35" s="35"/>
      <c r="C35" s="138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27"/>
      <c r="R35" s="29"/>
      <c r="S35" s="1"/>
    </row>
    <row r="36" spans="1:19" ht="17.25" thickBot="1">
      <c r="A36" s="1"/>
      <c r="B36" s="35"/>
      <c r="C36" s="138"/>
      <c r="D36" s="3"/>
      <c r="E36" s="62" t="s">
        <v>82</v>
      </c>
      <c r="F36" s="87">
        <v>0.1</v>
      </c>
      <c r="G36" s="88">
        <v>0.2</v>
      </c>
      <c r="H36" s="88">
        <v>0.3</v>
      </c>
      <c r="I36" s="88">
        <v>0.4</v>
      </c>
      <c r="J36" s="89">
        <v>0.5</v>
      </c>
      <c r="K36" s="88">
        <v>0.6</v>
      </c>
      <c r="L36" s="89">
        <v>0.7</v>
      </c>
      <c r="M36" s="87">
        <v>0.8</v>
      </c>
      <c r="N36" s="87">
        <v>0.9</v>
      </c>
      <c r="O36" s="88">
        <v>1</v>
      </c>
      <c r="P36" s="3"/>
      <c r="Q36" s="75">
        <f>Q33/100</f>
        <v>1</v>
      </c>
      <c r="R36" s="29"/>
      <c r="S36" s="1"/>
    </row>
    <row r="37" spans="1:19" ht="12.75" thickBot="1">
      <c r="A37" s="1"/>
      <c r="B37" s="30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2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"/>
    </row>
    <row r="40" spans="1:19" ht="12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thickBot="1">
      <c r="A41" s="1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1"/>
      <c r="S41" s="1"/>
    </row>
    <row r="42" spans="1:19" ht="16.5">
      <c r="A42" s="1"/>
      <c r="B42" s="35"/>
      <c r="C42" s="138" t="s">
        <v>63</v>
      </c>
      <c r="D42" s="3"/>
      <c r="E42" s="129" t="s">
        <v>78</v>
      </c>
      <c r="F42" s="3"/>
      <c r="G42" s="3"/>
      <c r="H42" s="74" t="s">
        <v>96</v>
      </c>
      <c r="I42" s="3"/>
      <c r="J42" s="3"/>
      <c r="K42" s="3"/>
      <c r="L42" s="3"/>
      <c r="M42" s="3"/>
      <c r="N42" s="3"/>
      <c r="O42" s="3"/>
      <c r="P42" s="3"/>
      <c r="Q42" s="72" t="s">
        <v>76</v>
      </c>
      <c r="R42" s="29"/>
      <c r="S42" s="1"/>
    </row>
    <row r="43" spans="1:19" ht="14.25">
      <c r="A43" s="1"/>
      <c r="B43" s="35"/>
      <c r="C43" s="13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0" t="s">
        <v>77</v>
      </c>
      <c r="R43" s="29"/>
      <c r="S43" s="1"/>
    </row>
    <row r="44" spans="1:19" ht="14.25">
      <c r="A44" s="1"/>
      <c r="B44" s="35"/>
      <c r="C44" s="138"/>
      <c r="D44" s="3"/>
      <c r="E44" s="129" t="s">
        <v>79</v>
      </c>
      <c r="F44" s="3"/>
      <c r="G44" s="3"/>
      <c r="H44" s="129" t="s">
        <v>97</v>
      </c>
      <c r="I44" s="3"/>
      <c r="J44" s="3"/>
      <c r="K44" s="3"/>
      <c r="L44" s="3"/>
      <c r="M44" s="3"/>
      <c r="N44" s="3"/>
      <c r="O44" s="3"/>
      <c r="P44" s="3"/>
      <c r="Q44" s="25"/>
      <c r="R44" s="29"/>
      <c r="S44" s="1"/>
    </row>
    <row r="45" spans="1:19" ht="12.75">
      <c r="A45" s="1"/>
      <c r="B45" s="35"/>
      <c r="C45" s="138"/>
      <c r="D45" s="3"/>
      <c r="E45" s="2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5"/>
      <c r="R45" s="29"/>
      <c r="S45" s="1"/>
    </row>
    <row r="46" spans="1:19" ht="14.25">
      <c r="A46" s="1"/>
      <c r="B46" s="35"/>
      <c r="C46" s="138"/>
      <c r="D46" s="3"/>
      <c r="E46" s="129" t="s">
        <v>80</v>
      </c>
      <c r="F46" s="3"/>
      <c r="G46" s="3"/>
      <c r="H46" s="129" t="s">
        <v>98</v>
      </c>
      <c r="I46" s="3"/>
      <c r="J46" s="3"/>
      <c r="K46" s="3"/>
      <c r="L46" s="3"/>
      <c r="M46" s="3"/>
      <c r="N46" s="3"/>
      <c r="O46" s="3"/>
      <c r="P46" s="3"/>
      <c r="Q46" s="25"/>
      <c r="R46" s="29"/>
      <c r="S46" s="1"/>
    </row>
    <row r="47" spans="1:19" ht="12.75">
      <c r="A47" s="1"/>
      <c r="B47" s="35"/>
      <c r="C47" s="1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5"/>
      <c r="R47" s="29"/>
      <c r="S47" s="1"/>
    </row>
    <row r="48" spans="1:19" ht="12.75">
      <c r="A48" s="1"/>
      <c r="B48" s="35"/>
      <c r="C48" s="13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5"/>
      <c r="R48" s="29"/>
      <c r="S48" s="1"/>
    </row>
    <row r="49" spans="1:19" ht="14.25">
      <c r="A49" s="1"/>
      <c r="B49" s="35"/>
      <c r="C49" s="138"/>
      <c r="D49" s="3"/>
      <c r="E49" s="129" t="s">
        <v>81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5"/>
      <c r="R49" s="29"/>
      <c r="S49" s="1"/>
    </row>
    <row r="50" spans="1:19" ht="12.75" thickBot="1">
      <c r="A50" s="1"/>
      <c r="B50" s="35"/>
      <c r="C50" s="13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6">
        <v>100</v>
      </c>
      <c r="R50" s="29"/>
      <c r="S50" s="1"/>
    </row>
    <row r="51" spans="1:19" ht="28.5" thickBot="1">
      <c r="A51" s="1"/>
      <c r="B51" s="35"/>
      <c r="C51" s="138"/>
      <c r="D51" s="3"/>
      <c r="E51" s="77" t="s">
        <v>99</v>
      </c>
      <c r="F51" s="61" t="s">
        <v>157</v>
      </c>
      <c r="G51" s="61"/>
      <c r="H51" s="63" t="s">
        <v>158</v>
      </c>
      <c r="I51" s="80"/>
      <c r="J51" s="81"/>
      <c r="K51" s="61" t="s">
        <v>89</v>
      </c>
      <c r="L51" s="82"/>
      <c r="M51" s="62" t="s">
        <v>88</v>
      </c>
      <c r="N51" s="81"/>
      <c r="O51" s="61" t="s">
        <v>159</v>
      </c>
      <c r="P51" s="3"/>
      <c r="Q51" s="25"/>
      <c r="R51" s="29"/>
      <c r="S51" s="1"/>
    </row>
    <row r="52" spans="1:19" ht="12.75" thickBot="1">
      <c r="A52" s="1"/>
      <c r="B52" s="35"/>
      <c r="C52" s="138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27"/>
      <c r="R52" s="29"/>
      <c r="S52" s="1"/>
    </row>
    <row r="53" spans="1:19" ht="17.25" thickBot="1">
      <c r="A53" s="1"/>
      <c r="B53" s="35"/>
      <c r="C53" s="138"/>
      <c r="D53" s="3"/>
      <c r="E53" s="61" t="s">
        <v>82</v>
      </c>
      <c r="F53" s="65">
        <v>0.1</v>
      </c>
      <c r="G53" s="67">
        <v>0.2</v>
      </c>
      <c r="H53" s="65">
        <v>0.3</v>
      </c>
      <c r="I53" s="67">
        <v>0.4</v>
      </c>
      <c r="J53" s="65">
        <v>0.5</v>
      </c>
      <c r="K53" s="67">
        <v>0.6</v>
      </c>
      <c r="L53" s="68">
        <v>0.7</v>
      </c>
      <c r="M53" s="65">
        <v>0.8</v>
      </c>
      <c r="N53" s="67">
        <v>0.9</v>
      </c>
      <c r="O53" s="67">
        <v>1</v>
      </c>
      <c r="P53" s="3"/>
      <c r="Q53" s="75">
        <f>Q50/100</f>
        <v>1</v>
      </c>
      <c r="R53" s="29"/>
      <c r="S53" s="1"/>
    </row>
    <row r="54" spans="1:19" ht="12.75" thickBot="1">
      <c r="A54" s="1"/>
      <c r="B54" s="3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2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"/>
    </row>
    <row r="57" spans="1:19" ht="12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thickBot="1">
      <c r="A58" s="1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1"/>
      <c r="S58" s="1"/>
    </row>
    <row r="59" spans="1:19" ht="16.5">
      <c r="A59" s="1"/>
      <c r="B59" s="35"/>
      <c r="C59" s="138" t="s">
        <v>64</v>
      </c>
      <c r="D59" s="3"/>
      <c r="E59" s="129" t="s">
        <v>78</v>
      </c>
      <c r="F59" s="3"/>
      <c r="G59" s="3"/>
      <c r="H59" s="74" t="s">
        <v>100</v>
      </c>
      <c r="I59" s="3"/>
      <c r="J59" s="3"/>
      <c r="K59" s="3"/>
      <c r="L59" s="3"/>
      <c r="M59" s="3"/>
      <c r="N59" s="3"/>
      <c r="O59" s="3"/>
      <c r="P59" s="3"/>
      <c r="Q59" s="72" t="s">
        <v>76</v>
      </c>
      <c r="R59" s="29"/>
      <c r="S59" s="1"/>
    </row>
    <row r="60" spans="1:21" ht="14.25">
      <c r="A60" s="1"/>
      <c r="B60" s="35"/>
      <c r="C60" s="13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70" t="s">
        <v>77</v>
      </c>
      <c r="R60" s="29"/>
      <c r="S60" s="1"/>
      <c r="U60" s="40"/>
    </row>
    <row r="61" spans="1:19" ht="15" customHeight="1">
      <c r="A61" s="1"/>
      <c r="B61" s="35"/>
      <c r="C61" s="138"/>
      <c r="D61" s="3"/>
      <c r="E61" s="129" t="s">
        <v>79</v>
      </c>
      <c r="F61" s="3"/>
      <c r="G61" s="3"/>
      <c r="H61" s="129" t="s">
        <v>101</v>
      </c>
      <c r="I61" s="3"/>
      <c r="J61" s="3"/>
      <c r="K61" s="3"/>
      <c r="L61" s="3"/>
      <c r="M61" s="3"/>
      <c r="N61" s="3"/>
      <c r="O61" s="3"/>
      <c r="P61" s="3"/>
      <c r="Q61" s="41"/>
      <c r="R61" s="29"/>
      <c r="S61" s="1"/>
    </row>
    <row r="62" spans="1:19" ht="12.75">
      <c r="A62" s="1"/>
      <c r="B62" s="35"/>
      <c r="C62" s="13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1"/>
      <c r="R62" s="29"/>
      <c r="S62" s="1"/>
    </row>
    <row r="63" spans="1:19" ht="14.25">
      <c r="A63" s="1"/>
      <c r="B63" s="35"/>
      <c r="C63" s="138"/>
      <c r="D63" s="3"/>
      <c r="E63" s="129" t="s">
        <v>80</v>
      </c>
      <c r="F63" s="3"/>
      <c r="G63" s="3"/>
      <c r="H63" s="129" t="s">
        <v>102</v>
      </c>
      <c r="I63" s="3"/>
      <c r="J63" s="3"/>
      <c r="K63" s="3"/>
      <c r="L63" s="3"/>
      <c r="M63" s="3"/>
      <c r="N63" s="3"/>
      <c r="O63" s="3"/>
      <c r="P63" s="3"/>
      <c r="Q63" s="41"/>
      <c r="R63" s="29"/>
      <c r="S63" s="1"/>
    </row>
    <row r="64" spans="1:19" ht="12.75">
      <c r="A64" s="1"/>
      <c r="B64" s="35"/>
      <c r="C64" s="13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1"/>
      <c r="R64" s="29"/>
      <c r="S64" s="1"/>
    </row>
    <row r="65" spans="1:19" ht="12.75">
      <c r="A65" s="1"/>
      <c r="B65" s="35"/>
      <c r="C65" s="13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1"/>
      <c r="R65" s="29"/>
      <c r="S65" s="1"/>
    </row>
    <row r="66" spans="1:19" ht="14.25">
      <c r="A66" s="1"/>
      <c r="B66" s="35"/>
      <c r="C66" s="138"/>
      <c r="D66" s="3"/>
      <c r="E66" s="129" t="s">
        <v>81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1"/>
      <c r="R66" s="29"/>
      <c r="S66" s="1"/>
    </row>
    <row r="67" spans="1:19" ht="12.75" thickBot="1">
      <c r="A67" s="1"/>
      <c r="B67" s="35"/>
      <c r="C67" s="13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2">
        <v>100</v>
      </c>
      <c r="R67" s="29"/>
      <c r="S67" s="1"/>
    </row>
    <row r="68" spans="1:19" ht="28.5" thickBot="1">
      <c r="A68" s="1"/>
      <c r="B68" s="35"/>
      <c r="C68" s="138"/>
      <c r="D68" s="3"/>
      <c r="E68" s="77" t="s">
        <v>103</v>
      </c>
      <c r="F68" s="65" t="s">
        <v>21</v>
      </c>
      <c r="G68" s="67">
        <v>0.25</v>
      </c>
      <c r="H68" s="68">
        <v>0.2</v>
      </c>
      <c r="I68" s="68">
        <v>0.18</v>
      </c>
      <c r="J68" s="67">
        <v>0.16</v>
      </c>
      <c r="K68" s="65">
        <v>0.13</v>
      </c>
      <c r="L68" s="67">
        <v>0.11</v>
      </c>
      <c r="M68" s="65">
        <v>0.09</v>
      </c>
      <c r="N68" s="67">
        <v>0.07</v>
      </c>
      <c r="O68" s="67">
        <v>0.05</v>
      </c>
      <c r="P68" s="3"/>
      <c r="Q68" s="41"/>
      <c r="R68" s="29"/>
      <c r="S68" s="1"/>
    </row>
    <row r="69" spans="1:19" ht="12.75" thickBot="1">
      <c r="A69" s="1"/>
      <c r="B69" s="35"/>
      <c r="C69" s="138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43"/>
      <c r="R69" s="29"/>
      <c r="S69" s="1"/>
    </row>
    <row r="70" spans="1:19" ht="17.25" thickBot="1">
      <c r="A70" s="1"/>
      <c r="B70" s="35"/>
      <c r="C70" s="138"/>
      <c r="D70" s="3"/>
      <c r="E70" s="62" t="s">
        <v>82</v>
      </c>
      <c r="F70" s="67">
        <v>0.1</v>
      </c>
      <c r="G70" s="67">
        <v>0.2</v>
      </c>
      <c r="H70" s="67">
        <v>0.3</v>
      </c>
      <c r="I70" s="68">
        <v>0.4</v>
      </c>
      <c r="J70" s="65">
        <v>0.5</v>
      </c>
      <c r="K70" s="67">
        <v>0.6</v>
      </c>
      <c r="L70" s="68">
        <v>0.7</v>
      </c>
      <c r="M70" s="68">
        <v>0.8</v>
      </c>
      <c r="N70" s="68">
        <v>0.9</v>
      </c>
      <c r="O70" s="68">
        <v>1</v>
      </c>
      <c r="P70" s="3"/>
      <c r="Q70" s="79">
        <f>Q67/100</f>
        <v>1</v>
      </c>
      <c r="R70" s="29"/>
      <c r="S70" s="1"/>
    </row>
    <row r="71" spans="1:19" ht="12.75" thickBot="1">
      <c r="A71" s="1"/>
      <c r="B71" s="3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32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4"/>
      <c r="S72" s="1"/>
    </row>
    <row r="73" spans="1:19" ht="12.75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"/>
    </row>
    <row r="74" spans="1:19" ht="12.7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thickBot="1">
      <c r="A75" s="1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1"/>
      <c r="S75" s="1"/>
    </row>
    <row r="76" spans="1:19" ht="16.5">
      <c r="A76" s="1"/>
      <c r="B76" s="35"/>
      <c r="C76" s="138" t="s">
        <v>65</v>
      </c>
      <c r="D76" s="3"/>
      <c r="E76" s="129" t="s">
        <v>78</v>
      </c>
      <c r="F76" s="3"/>
      <c r="G76" s="3"/>
      <c r="H76" s="74" t="s">
        <v>104</v>
      </c>
      <c r="I76" s="3"/>
      <c r="J76" s="3"/>
      <c r="K76" s="3"/>
      <c r="L76" s="3"/>
      <c r="M76" s="3"/>
      <c r="N76" s="3"/>
      <c r="O76" s="3"/>
      <c r="P76" s="3"/>
      <c r="Q76" s="72" t="s">
        <v>76</v>
      </c>
      <c r="R76" s="29"/>
      <c r="S76" s="1"/>
    </row>
    <row r="77" spans="1:19" ht="14.25">
      <c r="A77" s="1"/>
      <c r="B77" s="35"/>
      <c r="C77" s="13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70" t="s">
        <v>77</v>
      </c>
      <c r="R77" s="29"/>
      <c r="S77" s="1"/>
    </row>
    <row r="78" spans="1:19" ht="14.25">
      <c r="A78" s="1"/>
      <c r="B78" s="35"/>
      <c r="C78" s="138"/>
      <c r="D78" s="3"/>
      <c r="E78" s="129" t="s">
        <v>79</v>
      </c>
      <c r="F78" s="3"/>
      <c r="G78" s="3"/>
      <c r="H78" s="129" t="s">
        <v>105</v>
      </c>
      <c r="I78" s="3"/>
      <c r="J78" s="3"/>
      <c r="K78" s="3"/>
      <c r="L78" s="3"/>
      <c r="M78" s="3"/>
      <c r="N78" s="3"/>
      <c r="O78" s="3"/>
      <c r="P78" s="3"/>
      <c r="Q78" s="25"/>
      <c r="R78" s="29"/>
      <c r="S78" s="1"/>
    </row>
    <row r="79" spans="1:19" ht="12.75">
      <c r="A79" s="1"/>
      <c r="B79" s="35"/>
      <c r="C79" s="138"/>
      <c r="D79" s="3"/>
      <c r="E79" s="2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5"/>
      <c r="R79" s="29"/>
      <c r="S79" s="1"/>
    </row>
    <row r="80" spans="1:19" ht="14.25">
      <c r="A80" s="1"/>
      <c r="B80" s="35"/>
      <c r="C80" s="138"/>
      <c r="D80" s="3"/>
      <c r="E80" s="129" t="s">
        <v>80</v>
      </c>
      <c r="F80" s="3"/>
      <c r="G80" s="3"/>
      <c r="H80" s="129" t="s">
        <v>106</v>
      </c>
      <c r="I80" s="3"/>
      <c r="J80" s="3"/>
      <c r="K80" s="3"/>
      <c r="L80" s="3"/>
      <c r="M80" s="3"/>
      <c r="N80" s="3"/>
      <c r="O80" s="3"/>
      <c r="P80" s="3"/>
      <c r="Q80" s="25"/>
      <c r="R80" s="29"/>
      <c r="S80" s="1"/>
    </row>
    <row r="81" spans="1:19" ht="12.75">
      <c r="A81" s="1"/>
      <c r="B81" s="35"/>
      <c r="C81" s="13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5"/>
      <c r="R81" s="29"/>
      <c r="S81" s="1"/>
    </row>
    <row r="82" spans="1:19" ht="12.75">
      <c r="A82" s="1"/>
      <c r="B82" s="35"/>
      <c r="C82" s="13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5"/>
      <c r="R82" s="29"/>
      <c r="S82" s="1"/>
    </row>
    <row r="83" spans="1:19" ht="14.25">
      <c r="A83" s="1"/>
      <c r="B83" s="35"/>
      <c r="C83" s="138"/>
      <c r="D83" s="3"/>
      <c r="E83" s="129" t="s">
        <v>81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5"/>
      <c r="R83" s="29"/>
      <c r="S83" s="1"/>
    </row>
    <row r="84" spans="1:19" ht="12.75" thickBot="1">
      <c r="A84" s="1"/>
      <c r="B84" s="35"/>
      <c r="C84" s="13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6">
        <v>100</v>
      </c>
      <c r="R84" s="29"/>
      <c r="S84" s="1"/>
    </row>
    <row r="85" spans="1:19" ht="28.5" thickBot="1">
      <c r="A85" s="1"/>
      <c r="B85" s="35"/>
      <c r="C85" s="138"/>
      <c r="D85" s="3"/>
      <c r="E85" s="69" t="s">
        <v>107</v>
      </c>
      <c r="F85" s="61" t="s">
        <v>11</v>
      </c>
      <c r="G85" s="61" t="s">
        <v>10</v>
      </c>
      <c r="H85" s="61" t="s">
        <v>27</v>
      </c>
      <c r="I85" s="61" t="s">
        <v>28</v>
      </c>
      <c r="J85" s="63" t="s">
        <v>19</v>
      </c>
      <c r="K85" s="61" t="s">
        <v>22</v>
      </c>
      <c r="L85" s="64" t="s">
        <v>23</v>
      </c>
      <c r="M85" s="64" t="s">
        <v>24</v>
      </c>
      <c r="N85" s="63" t="s">
        <v>25</v>
      </c>
      <c r="O85" s="61" t="s">
        <v>26</v>
      </c>
      <c r="P85" s="3"/>
      <c r="Q85" s="25"/>
      <c r="R85" s="29"/>
      <c r="S85" s="1"/>
    </row>
    <row r="86" spans="1:19" ht="12.75" thickBot="1">
      <c r="A86" s="1"/>
      <c r="B86" s="35"/>
      <c r="C86" s="138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"/>
      <c r="Q86" s="27"/>
      <c r="R86" s="29"/>
      <c r="S86" s="1"/>
    </row>
    <row r="87" spans="1:19" ht="17.25" thickBot="1">
      <c r="A87" s="1"/>
      <c r="B87" s="35"/>
      <c r="C87" s="138"/>
      <c r="D87" s="3"/>
      <c r="E87" s="62" t="s">
        <v>82</v>
      </c>
      <c r="F87" s="67">
        <v>0.1</v>
      </c>
      <c r="G87" s="67">
        <v>0.2</v>
      </c>
      <c r="H87" s="65">
        <v>0.3</v>
      </c>
      <c r="I87" s="67">
        <v>0.4</v>
      </c>
      <c r="J87" s="67">
        <v>0.5</v>
      </c>
      <c r="K87" s="65">
        <v>0.6</v>
      </c>
      <c r="L87" s="67">
        <v>0.7</v>
      </c>
      <c r="M87" s="67">
        <v>0.8</v>
      </c>
      <c r="N87" s="67">
        <v>0.9</v>
      </c>
      <c r="O87" s="68">
        <v>1</v>
      </c>
      <c r="P87" s="3"/>
      <c r="Q87" s="75">
        <f>Q84/100</f>
        <v>1</v>
      </c>
      <c r="R87" s="29"/>
      <c r="S87" s="1"/>
    </row>
    <row r="88" spans="1:19" ht="12.75" thickBot="1">
      <c r="A88" s="1"/>
      <c r="B88" s="3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32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1"/>
    </row>
    <row r="91" spans="1:19" ht="12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thickBot="1">
      <c r="A92" s="1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1"/>
      <c r="S92" s="1"/>
    </row>
    <row r="93" spans="1:19" ht="16.5">
      <c r="A93" s="1"/>
      <c r="B93" s="35"/>
      <c r="C93" s="138" t="s">
        <v>66</v>
      </c>
      <c r="D93" s="3"/>
      <c r="E93" s="129" t="s">
        <v>78</v>
      </c>
      <c r="F93" s="3"/>
      <c r="G93" s="3"/>
      <c r="H93" s="74" t="s">
        <v>108</v>
      </c>
      <c r="I93" s="76"/>
      <c r="J93" s="3"/>
      <c r="K93" s="3"/>
      <c r="L93" s="3"/>
      <c r="M93" s="3"/>
      <c r="N93" s="3"/>
      <c r="O93" s="3"/>
      <c r="P93" s="3"/>
      <c r="Q93" s="72" t="s">
        <v>76</v>
      </c>
      <c r="R93" s="29"/>
      <c r="S93" s="1"/>
    </row>
    <row r="94" spans="1:19" ht="14.25">
      <c r="A94" s="1"/>
      <c r="B94" s="35"/>
      <c r="C94" s="13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70" t="s">
        <v>77</v>
      </c>
      <c r="R94" s="29"/>
      <c r="S94" s="1"/>
    </row>
    <row r="95" spans="1:19" ht="14.25">
      <c r="A95" s="1"/>
      <c r="B95" s="35"/>
      <c r="C95" s="138"/>
      <c r="D95" s="3"/>
      <c r="E95" s="129" t="s">
        <v>79</v>
      </c>
      <c r="F95" s="3"/>
      <c r="G95" s="3"/>
      <c r="H95" s="129" t="s">
        <v>109</v>
      </c>
      <c r="I95" s="3"/>
      <c r="J95" s="3"/>
      <c r="K95" s="3"/>
      <c r="L95" s="3"/>
      <c r="M95" s="3"/>
      <c r="N95" s="3"/>
      <c r="O95" s="3"/>
      <c r="P95" s="3"/>
      <c r="Q95" s="25"/>
      <c r="R95" s="29"/>
      <c r="S95" s="1"/>
    </row>
    <row r="96" spans="1:19" ht="12.75">
      <c r="A96" s="1"/>
      <c r="B96" s="35"/>
      <c r="C96" s="138"/>
      <c r="D96" s="3"/>
      <c r="E96" s="22"/>
      <c r="F96" s="3"/>
      <c r="G96" s="3"/>
      <c r="H96" s="22"/>
      <c r="I96" s="3"/>
      <c r="J96" s="3"/>
      <c r="K96" s="3"/>
      <c r="L96" s="3"/>
      <c r="M96" s="3"/>
      <c r="N96" s="3"/>
      <c r="O96" s="3"/>
      <c r="P96" s="3"/>
      <c r="Q96" s="25"/>
      <c r="R96" s="29"/>
      <c r="S96" s="1"/>
    </row>
    <row r="97" spans="1:19" ht="14.25">
      <c r="A97" s="1"/>
      <c r="B97" s="35"/>
      <c r="C97" s="138"/>
      <c r="D97" s="3"/>
      <c r="E97" s="129" t="s">
        <v>80</v>
      </c>
      <c r="F97" s="3"/>
      <c r="G97" s="3"/>
      <c r="H97" s="129" t="s">
        <v>110</v>
      </c>
      <c r="I97" s="3"/>
      <c r="J97" s="3"/>
      <c r="K97" s="3"/>
      <c r="L97" s="3"/>
      <c r="M97" s="3"/>
      <c r="N97" s="3"/>
      <c r="O97" s="3"/>
      <c r="P97" s="3"/>
      <c r="Q97" s="25"/>
      <c r="R97" s="29"/>
      <c r="S97" s="1"/>
    </row>
    <row r="98" spans="1:19" ht="12.75">
      <c r="A98" s="1"/>
      <c r="B98" s="35"/>
      <c r="C98" s="13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5"/>
      <c r="R98" s="29"/>
      <c r="S98" s="1"/>
    </row>
    <row r="99" spans="1:19" ht="12.75">
      <c r="A99" s="1"/>
      <c r="B99" s="35"/>
      <c r="C99" s="13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5"/>
      <c r="R99" s="29"/>
      <c r="S99" s="1"/>
    </row>
    <row r="100" spans="1:19" ht="14.25">
      <c r="A100" s="1"/>
      <c r="B100" s="35"/>
      <c r="C100" s="138"/>
      <c r="D100" s="3"/>
      <c r="E100" s="129" t="s">
        <v>81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5"/>
      <c r="R100" s="29"/>
      <c r="S100" s="1"/>
    </row>
    <row r="101" spans="1:19" ht="12.75" thickBot="1">
      <c r="A101" s="1"/>
      <c r="B101" s="35"/>
      <c r="C101" s="13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6">
        <v>100</v>
      </c>
      <c r="R101" s="29"/>
      <c r="S101" s="1"/>
    </row>
    <row r="102" spans="1:19" ht="21.75" customHeight="1" thickBot="1">
      <c r="A102" s="1"/>
      <c r="B102" s="35"/>
      <c r="C102" s="138"/>
      <c r="D102" s="3"/>
      <c r="E102" s="69" t="s">
        <v>111</v>
      </c>
      <c r="F102" s="61" t="s">
        <v>0</v>
      </c>
      <c r="G102" s="61" t="s">
        <v>1</v>
      </c>
      <c r="H102" s="61" t="s">
        <v>2</v>
      </c>
      <c r="I102" s="61" t="s">
        <v>3</v>
      </c>
      <c r="J102" s="61" t="s">
        <v>4</v>
      </c>
      <c r="K102" s="61" t="s">
        <v>5</v>
      </c>
      <c r="L102" s="64" t="s">
        <v>6</v>
      </c>
      <c r="M102" s="63" t="s">
        <v>7</v>
      </c>
      <c r="N102" s="61" t="s">
        <v>8</v>
      </c>
      <c r="O102" s="64" t="s">
        <v>9</v>
      </c>
      <c r="P102" s="3"/>
      <c r="Q102" s="25"/>
      <c r="R102" s="29"/>
      <c r="S102" s="1"/>
    </row>
    <row r="103" spans="1:19" ht="12.75" thickBot="1">
      <c r="A103" s="1"/>
      <c r="B103" s="35"/>
      <c r="C103" s="138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27"/>
      <c r="R103" s="29"/>
      <c r="S103" s="1"/>
    </row>
    <row r="104" spans="1:19" ht="17.25" thickBot="1">
      <c r="A104" s="1"/>
      <c r="B104" s="35"/>
      <c r="C104" s="138"/>
      <c r="D104" s="3"/>
      <c r="E104" s="61" t="s">
        <v>82</v>
      </c>
      <c r="F104" s="68">
        <v>0.1</v>
      </c>
      <c r="G104" s="67">
        <v>0.2</v>
      </c>
      <c r="H104" s="67">
        <v>0.3</v>
      </c>
      <c r="I104" s="68">
        <v>0.4</v>
      </c>
      <c r="J104" s="65">
        <v>0.5</v>
      </c>
      <c r="K104" s="67">
        <v>0.6</v>
      </c>
      <c r="L104" s="65">
        <v>0.7</v>
      </c>
      <c r="M104" s="67">
        <v>0.8</v>
      </c>
      <c r="N104" s="68">
        <v>0.9</v>
      </c>
      <c r="O104" s="68">
        <v>1</v>
      </c>
      <c r="P104" s="3"/>
      <c r="Q104" s="75">
        <f>Q101/100</f>
        <v>1</v>
      </c>
      <c r="R104" s="29"/>
      <c r="S104" s="1"/>
    </row>
    <row r="105" spans="1:19" ht="12.75" thickBot="1">
      <c r="A105" s="1"/>
      <c r="B105" s="3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32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1"/>
    </row>
    <row r="108" spans="1:19" ht="12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thickBot="1">
      <c r="A109" s="1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1"/>
      <c r="S109" s="1"/>
    </row>
    <row r="110" spans="1:19" ht="16.5">
      <c r="A110" s="1"/>
      <c r="B110" s="35"/>
      <c r="C110" s="138" t="s">
        <v>67</v>
      </c>
      <c r="D110" s="3"/>
      <c r="E110" s="129" t="s">
        <v>78</v>
      </c>
      <c r="F110" s="3"/>
      <c r="G110" s="3"/>
      <c r="H110" s="74" t="s">
        <v>112</v>
      </c>
      <c r="I110" s="3"/>
      <c r="J110" s="3"/>
      <c r="K110" s="3"/>
      <c r="L110" s="3"/>
      <c r="M110" s="3"/>
      <c r="N110" s="3"/>
      <c r="O110" s="3"/>
      <c r="P110" s="3"/>
      <c r="Q110" s="72" t="s">
        <v>76</v>
      </c>
      <c r="R110" s="29"/>
      <c r="S110" s="1"/>
    </row>
    <row r="111" spans="1:19" ht="14.25">
      <c r="A111" s="1"/>
      <c r="B111" s="35"/>
      <c r="C111" s="13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70" t="s">
        <v>77</v>
      </c>
      <c r="R111" s="29"/>
      <c r="S111" s="1"/>
    </row>
    <row r="112" spans="1:19" ht="14.25">
      <c r="A112" s="1"/>
      <c r="B112" s="35"/>
      <c r="C112" s="138"/>
      <c r="D112" s="3"/>
      <c r="E112" s="129" t="s">
        <v>79</v>
      </c>
      <c r="F112" s="3"/>
      <c r="G112" s="3"/>
      <c r="H112" s="129" t="s">
        <v>113</v>
      </c>
      <c r="I112" s="3"/>
      <c r="J112" s="3"/>
      <c r="K112" s="3"/>
      <c r="L112" s="3"/>
      <c r="M112" s="3"/>
      <c r="N112" s="3"/>
      <c r="O112" s="3"/>
      <c r="P112" s="3"/>
      <c r="Q112" s="25"/>
      <c r="R112" s="29"/>
      <c r="S112" s="1"/>
    </row>
    <row r="113" spans="1:19" ht="12.75">
      <c r="A113" s="1"/>
      <c r="B113" s="35"/>
      <c r="C113" s="13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5"/>
      <c r="R113" s="29"/>
      <c r="S113" s="1"/>
    </row>
    <row r="114" spans="1:19" ht="14.25">
      <c r="A114" s="1"/>
      <c r="B114" s="35"/>
      <c r="C114" s="138"/>
      <c r="D114" s="3"/>
      <c r="E114" s="129" t="s">
        <v>80</v>
      </c>
      <c r="F114" s="3"/>
      <c r="G114" s="3"/>
      <c r="H114" s="129" t="s">
        <v>114</v>
      </c>
      <c r="I114" s="3"/>
      <c r="J114" s="3"/>
      <c r="K114" s="3"/>
      <c r="L114" s="3"/>
      <c r="M114" s="3"/>
      <c r="N114" s="3"/>
      <c r="O114" s="3"/>
      <c r="P114" s="3"/>
      <c r="Q114" s="25"/>
      <c r="R114" s="29"/>
      <c r="S114" s="1"/>
    </row>
    <row r="115" spans="1:19" ht="12.75">
      <c r="A115" s="1"/>
      <c r="B115" s="35"/>
      <c r="C115" s="13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5"/>
      <c r="R115" s="29"/>
      <c r="S115" s="1"/>
    </row>
    <row r="116" spans="1:19" ht="12.75">
      <c r="A116" s="1"/>
      <c r="B116" s="35"/>
      <c r="C116" s="13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5"/>
      <c r="R116" s="29"/>
      <c r="S116" s="1"/>
    </row>
    <row r="117" spans="1:19" ht="14.25">
      <c r="A117" s="1"/>
      <c r="B117" s="35"/>
      <c r="C117" s="138"/>
      <c r="D117" s="3"/>
      <c r="E117" s="129" t="s">
        <v>81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5"/>
      <c r="R117" s="29"/>
      <c r="S117" s="1"/>
    </row>
    <row r="118" spans="1:19" ht="12.75" thickBot="1">
      <c r="A118" s="1"/>
      <c r="B118" s="35"/>
      <c r="C118" s="13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6">
        <v>100</v>
      </c>
      <c r="R118" s="29"/>
      <c r="S118" s="1"/>
    </row>
    <row r="119" spans="1:19" ht="19.5" customHeight="1" thickBot="1">
      <c r="A119" s="1"/>
      <c r="B119" s="35"/>
      <c r="C119" s="138"/>
      <c r="D119" s="3"/>
      <c r="E119" s="77" t="s">
        <v>115</v>
      </c>
      <c r="F119" s="63">
        <v>0</v>
      </c>
      <c r="G119" s="62">
        <v>1</v>
      </c>
      <c r="H119" s="61">
        <v>1</v>
      </c>
      <c r="I119" s="61">
        <v>2</v>
      </c>
      <c r="J119" s="61">
        <v>2</v>
      </c>
      <c r="K119" s="63">
        <v>3</v>
      </c>
      <c r="L119" s="62">
        <v>3</v>
      </c>
      <c r="M119" s="62">
        <v>4</v>
      </c>
      <c r="N119" s="62">
        <v>5</v>
      </c>
      <c r="O119" s="61" t="s">
        <v>10</v>
      </c>
      <c r="P119" s="3"/>
      <c r="Q119" s="25"/>
      <c r="R119" s="29"/>
      <c r="S119" s="1"/>
    </row>
    <row r="120" spans="1:19" ht="12.75" thickBot="1">
      <c r="A120" s="1"/>
      <c r="B120" s="35"/>
      <c r="C120" s="138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27"/>
      <c r="R120" s="29"/>
      <c r="S120" s="1"/>
    </row>
    <row r="121" spans="1:19" ht="17.25" thickBot="1">
      <c r="A121" s="1"/>
      <c r="B121" s="35"/>
      <c r="C121" s="138"/>
      <c r="D121" s="3"/>
      <c r="E121" s="62" t="s">
        <v>82</v>
      </c>
      <c r="F121" s="67">
        <v>0.1</v>
      </c>
      <c r="G121" s="67">
        <v>0.2</v>
      </c>
      <c r="H121" s="67">
        <v>0.3</v>
      </c>
      <c r="I121" s="68">
        <v>0.4</v>
      </c>
      <c r="J121" s="65">
        <v>0.5</v>
      </c>
      <c r="K121" s="67">
        <v>0.6</v>
      </c>
      <c r="L121" s="67">
        <v>0.7</v>
      </c>
      <c r="M121" s="67">
        <v>0.8</v>
      </c>
      <c r="N121" s="68">
        <v>0.9</v>
      </c>
      <c r="O121" s="68">
        <v>1</v>
      </c>
      <c r="P121" s="3"/>
      <c r="Q121" s="75">
        <f>Q118/100</f>
        <v>1</v>
      </c>
      <c r="R121" s="29"/>
      <c r="S121" s="1"/>
    </row>
    <row r="122" spans="1:19" ht="12.75" thickBot="1">
      <c r="A122" s="1"/>
      <c r="B122" s="3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32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1"/>
    </row>
    <row r="125" spans="1:19" ht="12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thickBot="1">
      <c r="A126" s="1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1"/>
      <c r="S126" s="1"/>
    </row>
    <row r="127" spans="1:19" ht="16.5">
      <c r="A127" s="1"/>
      <c r="B127" s="35"/>
      <c r="C127" s="138" t="s">
        <v>68</v>
      </c>
      <c r="D127" s="3"/>
      <c r="E127" s="129" t="s">
        <v>78</v>
      </c>
      <c r="F127" s="3"/>
      <c r="G127" s="3"/>
      <c r="H127" s="74" t="s">
        <v>116</v>
      </c>
      <c r="I127" s="3"/>
      <c r="J127" s="3"/>
      <c r="K127" s="3"/>
      <c r="L127" s="3"/>
      <c r="M127" s="3"/>
      <c r="N127" s="3"/>
      <c r="O127" s="3"/>
      <c r="P127" s="3"/>
      <c r="Q127" s="72" t="s">
        <v>76</v>
      </c>
      <c r="R127" s="29"/>
      <c r="S127" s="1"/>
    </row>
    <row r="128" spans="1:19" ht="14.25">
      <c r="A128" s="1"/>
      <c r="B128" s="35"/>
      <c r="C128" s="13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0" t="s">
        <v>77</v>
      </c>
      <c r="R128" s="29"/>
      <c r="S128" s="1"/>
    </row>
    <row r="129" spans="1:19" ht="14.25">
      <c r="A129" s="1"/>
      <c r="B129" s="35"/>
      <c r="C129" s="138"/>
      <c r="D129" s="3"/>
      <c r="E129" s="129" t="s">
        <v>79</v>
      </c>
      <c r="F129" s="3"/>
      <c r="G129" s="3"/>
      <c r="H129" s="129" t="s">
        <v>117</v>
      </c>
      <c r="I129" s="3"/>
      <c r="J129" s="3"/>
      <c r="K129" s="3"/>
      <c r="L129" s="3"/>
      <c r="M129" s="3"/>
      <c r="N129" s="3"/>
      <c r="O129" s="3"/>
      <c r="P129" s="3"/>
      <c r="Q129" s="25"/>
      <c r="R129" s="29"/>
      <c r="S129" s="1"/>
    </row>
    <row r="130" spans="1:19" ht="12.75">
      <c r="A130" s="1"/>
      <c r="B130" s="35"/>
      <c r="C130" s="13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5"/>
      <c r="R130" s="29"/>
      <c r="S130" s="1"/>
    </row>
    <row r="131" spans="1:19" ht="14.25">
      <c r="A131" s="1"/>
      <c r="B131" s="35"/>
      <c r="C131" s="138"/>
      <c r="D131" s="3"/>
      <c r="E131" s="129" t="s">
        <v>80</v>
      </c>
      <c r="F131" s="3"/>
      <c r="G131" s="3"/>
      <c r="H131" s="129" t="s">
        <v>118</v>
      </c>
      <c r="I131" s="3"/>
      <c r="J131" s="3"/>
      <c r="K131" s="3"/>
      <c r="L131" s="3"/>
      <c r="M131" s="3"/>
      <c r="N131" s="3"/>
      <c r="O131" s="3"/>
      <c r="P131" s="3"/>
      <c r="Q131" s="25"/>
      <c r="R131" s="29"/>
      <c r="S131" s="1"/>
    </row>
    <row r="132" spans="1:19" ht="13.5">
      <c r="A132" s="1"/>
      <c r="B132" s="35"/>
      <c r="C132" s="138"/>
      <c r="D132" s="3"/>
      <c r="E132" s="3"/>
      <c r="F132" s="3"/>
      <c r="G132" s="3"/>
      <c r="H132" s="73"/>
      <c r="I132" s="3"/>
      <c r="J132" s="3"/>
      <c r="K132" s="3"/>
      <c r="L132" s="3"/>
      <c r="M132" s="3"/>
      <c r="N132" s="3"/>
      <c r="O132" s="3"/>
      <c r="P132" s="3"/>
      <c r="Q132" s="25"/>
      <c r="R132" s="29"/>
      <c r="S132" s="1"/>
    </row>
    <row r="133" spans="1:19" ht="12.75">
      <c r="A133" s="1"/>
      <c r="B133" s="35"/>
      <c r="C133" s="13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5"/>
      <c r="R133" s="29"/>
      <c r="S133" s="1"/>
    </row>
    <row r="134" spans="1:19" ht="14.25">
      <c r="A134" s="1"/>
      <c r="B134" s="35"/>
      <c r="C134" s="138"/>
      <c r="D134" s="3"/>
      <c r="E134" s="129" t="s">
        <v>81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5"/>
      <c r="R134" s="29"/>
      <c r="S134" s="1"/>
    </row>
    <row r="135" spans="1:19" ht="14.25" thickBot="1">
      <c r="A135" s="1"/>
      <c r="B135" s="35"/>
      <c r="C135" s="138"/>
      <c r="D135" s="3"/>
      <c r="E135" s="7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6">
        <v>100</v>
      </c>
      <c r="R135" s="29"/>
      <c r="S135" s="1"/>
    </row>
    <row r="136" spans="1:19" ht="30" customHeight="1" thickBot="1">
      <c r="A136" s="1"/>
      <c r="B136" s="35"/>
      <c r="C136" s="138"/>
      <c r="D136" s="3"/>
      <c r="E136" s="77" t="s">
        <v>119</v>
      </c>
      <c r="F136" s="63">
        <v>0</v>
      </c>
      <c r="G136" s="61">
        <v>1</v>
      </c>
      <c r="H136" s="64">
        <v>1</v>
      </c>
      <c r="I136" s="64">
        <v>2</v>
      </c>
      <c r="J136" s="61">
        <v>2</v>
      </c>
      <c r="K136" s="64">
        <v>3</v>
      </c>
      <c r="L136" s="61">
        <v>3</v>
      </c>
      <c r="M136" s="64">
        <v>4</v>
      </c>
      <c r="N136" s="61">
        <v>5</v>
      </c>
      <c r="O136" s="64" t="s">
        <v>10</v>
      </c>
      <c r="P136" s="3"/>
      <c r="Q136" s="25"/>
      <c r="R136" s="29"/>
      <c r="S136" s="1"/>
    </row>
    <row r="137" spans="1:19" ht="12.75" thickBot="1">
      <c r="A137" s="1"/>
      <c r="B137" s="35"/>
      <c r="C137" s="138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27"/>
      <c r="R137" s="29"/>
      <c r="S137" s="1"/>
    </row>
    <row r="138" spans="1:19" ht="17.25" thickBot="1">
      <c r="A138" s="1"/>
      <c r="B138" s="35"/>
      <c r="C138" s="138"/>
      <c r="D138" s="3"/>
      <c r="E138" s="61" t="s">
        <v>82</v>
      </c>
      <c r="F138" s="65">
        <v>0.1</v>
      </c>
      <c r="G138" s="67">
        <v>0.2</v>
      </c>
      <c r="H138" s="65">
        <v>0.3</v>
      </c>
      <c r="I138" s="67">
        <v>0.4</v>
      </c>
      <c r="J138" s="67">
        <v>0.5</v>
      </c>
      <c r="K138" s="67">
        <v>0.6</v>
      </c>
      <c r="L138" s="65">
        <v>0.7</v>
      </c>
      <c r="M138" s="67">
        <v>0.8</v>
      </c>
      <c r="N138" s="65">
        <v>0.9</v>
      </c>
      <c r="O138" s="67">
        <v>1</v>
      </c>
      <c r="P138" s="3"/>
      <c r="Q138" s="75">
        <f>Q135/100</f>
        <v>1</v>
      </c>
      <c r="R138" s="29"/>
      <c r="S138" s="1"/>
    </row>
    <row r="139" spans="1:19" ht="12.75" thickBot="1">
      <c r="A139" s="1"/>
      <c r="B139" s="3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32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1"/>
    </row>
    <row r="142" spans="1:19" ht="12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thickBot="1">
      <c r="A143" s="1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1"/>
      <c r="S143" s="1"/>
    </row>
    <row r="144" spans="1:19" ht="16.5">
      <c r="A144" s="1"/>
      <c r="B144" s="35"/>
      <c r="C144" s="138" t="s">
        <v>69</v>
      </c>
      <c r="D144" s="3"/>
      <c r="E144" s="129" t="s">
        <v>78</v>
      </c>
      <c r="F144" s="3"/>
      <c r="G144" s="3"/>
      <c r="H144" s="74" t="s">
        <v>120</v>
      </c>
      <c r="I144" s="3"/>
      <c r="J144" s="3"/>
      <c r="K144" s="3"/>
      <c r="L144" s="3"/>
      <c r="M144" s="3"/>
      <c r="N144" s="3"/>
      <c r="O144" s="3"/>
      <c r="P144" s="3"/>
      <c r="Q144" s="72" t="s">
        <v>76</v>
      </c>
      <c r="R144" s="29"/>
      <c r="S144" s="1"/>
    </row>
    <row r="145" spans="1:19" ht="14.25">
      <c r="A145" s="1"/>
      <c r="B145" s="35"/>
      <c r="C145" s="13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0" t="s">
        <v>77</v>
      </c>
      <c r="R145" s="29"/>
      <c r="S145" s="1"/>
    </row>
    <row r="146" spans="1:19" ht="14.25">
      <c r="A146" s="1"/>
      <c r="B146" s="35"/>
      <c r="C146" s="138"/>
      <c r="D146" s="3"/>
      <c r="E146" s="129" t="s">
        <v>79</v>
      </c>
      <c r="F146" s="3"/>
      <c r="G146" s="3"/>
      <c r="H146" s="129" t="s">
        <v>121</v>
      </c>
      <c r="I146" s="3"/>
      <c r="J146" s="3"/>
      <c r="K146" s="3"/>
      <c r="L146" s="3"/>
      <c r="M146" s="3"/>
      <c r="N146" s="3"/>
      <c r="O146" s="3"/>
      <c r="P146" s="3"/>
      <c r="Q146" s="25"/>
      <c r="R146" s="29"/>
      <c r="S146" s="1"/>
    </row>
    <row r="147" spans="1:19" ht="12.75">
      <c r="A147" s="1"/>
      <c r="B147" s="35"/>
      <c r="C147" s="138"/>
      <c r="D147" s="3"/>
      <c r="E147" s="3"/>
      <c r="F147" s="3"/>
      <c r="G147" s="3"/>
      <c r="H147" s="22"/>
      <c r="I147" s="3"/>
      <c r="J147" s="3"/>
      <c r="K147" s="3"/>
      <c r="L147" s="3"/>
      <c r="M147" s="3"/>
      <c r="N147" s="3"/>
      <c r="O147" s="3"/>
      <c r="P147" s="3"/>
      <c r="Q147" s="25"/>
      <c r="R147" s="29"/>
      <c r="S147" s="1"/>
    </row>
    <row r="148" spans="1:19" ht="14.25">
      <c r="A148" s="1"/>
      <c r="B148" s="35"/>
      <c r="C148" s="138"/>
      <c r="D148" s="3"/>
      <c r="E148" s="129" t="s">
        <v>80</v>
      </c>
      <c r="F148" s="3"/>
      <c r="G148" s="3"/>
      <c r="H148" s="129" t="s">
        <v>122</v>
      </c>
      <c r="I148" s="3"/>
      <c r="J148" s="3"/>
      <c r="K148" s="3"/>
      <c r="L148" s="3"/>
      <c r="M148" s="3"/>
      <c r="N148" s="3"/>
      <c r="O148" s="3"/>
      <c r="P148" s="3"/>
      <c r="Q148" s="25"/>
      <c r="R148" s="29"/>
      <c r="S148" s="1"/>
    </row>
    <row r="149" spans="1:19" ht="13.5">
      <c r="A149" s="1"/>
      <c r="B149" s="35"/>
      <c r="C149" s="138"/>
      <c r="D149" s="3"/>
      <c r="E149" s="3"/>
      <c r="F149" s="3"/>
      <c r="G149" s="3"/>
      <c r="H149" s="73"/>
      <c r="I149" s="3"/>
      <c r="J149" s="3"/>
      <c r="K149" s="3"/>
      <c r="L149" s="3"/>
      <c r="M149" s="3"/>
      <c r="N149" s="3"/>
      <c r="O149" s="3"/>
      <c r="P149" s="3"/>
      <c r="Q149" s="25"/>
      <c r="R149" s="29"/>
      <c r="S149" s="1"/>
    </row>
    <row r="150" spans="1:19" ht="12.75">
      <c r="A150" s="1"/>
      <c r="B150" s="35"/>
      <c r="C150" s="13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5"/>
      <c r="R150" s="29"/>
      <c r="S150" s="1"/>
    </row>
    <row r="151" spans="1:19" ht="14.25">
      <c r="A151" s="1"/>
      <c r="B151" s="35"/>
      <c r="C151" s="138"/>
      <c r="D151" s="3"/>
      <c r="E151" s="129" t="s">
        <v>81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5"/>
      <c r="R151" s="29"/>
      <c r="S151" s="1"/>
    </row>
    <row r="152" spans="1:19" ht="12.75" thickBot="1">
      <c r="A152" s="1"/>
      <c r="B152" s="35"/>
      <c r="C152" s="13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6">
        <v>100</v>
      </c>
      <c r="R152" s="29"/>
      <c r="S152" s="1"/>
    </row>
    <row r="153" spans="1:19" ht="28.5" thickBot="1">
      <c r="A153" s="1"/>
      <c r="B153" s="35"/>
      <c r="C153" s="138"/>
      <c r="D153" s="3"/>
      <c r="E153" s="69" t="s">
        <v>123</v>
      </c>
      <c r="F153" s="62" t="s">
        <v>29</v>
      </c>
      <c r="G153" s="61">
        <v>2</v>
      </c>
      <c r="H153" s="63">
        <v>3</v>
      </c>
      <c r="I153" s="61">
        <v>4</v>
      </c>
      <c r="J153" s="61">
        <v>5</v>
      </c>
      <c r="K153" s="61">
        <v>6</v>
      </c>
      <c r="L153" s="61">
        <v>7</v>
      </c>
      <c r="M153" s="61">
        <v>8</v>
      </c>
      <c r="N153" s="61">
        <v>9</v>
      </c>
      <c r="O153" s="64" t="s">
        <v>27</v>
      </c>
      <c r="P153" s="3"/>
      <c r="Q153" s="25"/>
      <c r="R153" s="29"/>
      <c r="S153" s="1"/>
    </row>
    <row r="154" spans="1:19" ht="12.75" thickBot="1">
      <c r="A154" s="1"/>
      <c r="B154" s="35"/>
      <c r="C154" s="138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27"/>
      <c r="R154" s="29"/>
      <c r="S154" s="1"/>
    </row>
    <row r="155" spans="1:19" ht="17.25" thickBot="1">
      <c r="A155" s="1"/>
      <c r="B155" s="35"/>
      <c r="C155" s="138"/>
      <c r="D155" s="3"/>
      <c r="E155" s="61" t="s">
        <v>82</v>
      </c>
      <c r="F155" s="68">
        <v>0.1</v>
      </c>
      <c r="G155" s="65">
        <v>0.2</v>
      </c>
      <c r="H155" s="67">
        <v>0.3</v>
      </c>
      <c r="I155" s="67">
        <v>0.4</v>
      </c>
      <c r="J155" s="67">
        <v>0.5</v>
      </c>
      <c r="K155" s="67">
        <v>0.6</v>
      </c>
      <c r="L155" s="65">
        <v>0.7</v>
      </c>
      <c r="M155" s="67">
        <v>0.8</v>
      </c>
      <c r="N155" s="68">
        <v>0.9</v>
      </c>
      <c r="O155" s="68">
        <v>1</v>
      </c>
      <c r="P155" s="3"/>
      <c r="Q155" s="75">
        <f>Q152/100</f>
        <v>1</v>
      </c>
      <c r="R155" s="29"/>
      <c r="S155" s="1"/>
    </row>
    <row r="156" spans="1:19" ht="12.75" thickBot="1">
      <c r="A156" s="1"/>
      <c r="B156" s="3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32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1"/>
    </row>
    <row r="159" spans="1:19" ht="12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thickBot="1">
      <c r="A160" s="1"/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1"/>
      <c r="S160" s="1"/>
    </row>
    <row r="161" spans="1:19" ht="16.5">
      <c r="A161" s="1"/>
      <c r="B161" s="35"/>
      <c r="C161" s="138" t="s">
        <v>70</v>
      </c>
      <c r="D161" s="3"/>
      <c r="E161" s="129" t="s">
        <v>78</v>
      </c>
      <c r="F161" s="3"/>
      <c r="G161" s="3"/>
      <c r="H161" s="74" t="s">
        <v>124</v>
      </c>
      <c r="I161" s="3"/>
      <c r="J161" s="3"/>
      <c r="K161" s="3"/>
      <c r="L161" s="3"/>
      <c r="M161" s="3"/>
      <c r="N161" s="3"/>
      <c r="O161" s="3"/>
      <c r="P161" s="3"/>
      <c r="Q161" s="72" t="s">
        <v>76</v>
      </c>
      <c r="R161" s="29"/>
      <c r="S161" s="1"/>
    </row>
    <row r="162" spans="1:19" ht="14.25">
      <c r="A162" s="1"/>
      <c r="B162" s="35"/>
      <c r="C162" s="13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0" t="s">
        <v>77</v>
      </c>
      <c r="R162" s="29"/>
      <c r="S162" s="1"/>
    </row>
    <row r="163" spans="1:19" ht="14.25">
      <c r="A163" s="1"/>
      <c r="B163" s="35"/>
      <c r="C163" s="138"/>
      <c r="D163" s="3"/>
      <c r="E163" s="129" t="s">
        <v>79</v>
      </c>
      <c r="F163" s="3"/>
      <c r="G163" s="3"/>
      <c r="H163" s="129" t="s">
        <v>125</v>
      </c>
      <c r="I163" s="3"/>
      <c r="J163" s="3"/>
      <c r="K163" s="3"/>
      <c r="L163" s="3"/>
      <c r="M163" s="3"/>
      <c r="N163" s="3"/>
      <c r="O163" s="3"/>
      <c r="P163" s="3"/>
      <c r="Q163" s="25"/>
      <c r="R163" s="29"/>
      <c r="S163" s="1"/>
    </row>
    <row r="164" spans="1:19" ht="12.75">
      <c r="A164" s="1"/>
      <c r="B164" s="35"/>
      <c r="C164" s="13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5"/>
      <c r="R164" s="29"/>
      <c r="S164" s="1"/>
    </row>
    <row r="165" spans="1:19" ht="14.25">
      <c r="A165" s="1"/>
      <c r="B165" s="35"/>
      <c r="C165" s="138"/>
      <c r="D165" s="3"/>
      <c r="E165" s="129" t="s">
        <v>80</v>
      </c>
      <c r="F165" s="3"/>
      <c r="G165" s="3"/>
      <c r="H165" s="129" t="s">
        <v>126</v>
      </c>
      <c r="I165" s="3"/>
      <c r="J165" s="3"/>
      <c r="K165" s="3"/>
      <c r="L165" s="3"/>
      <c r="M165" s="3"/>
      <c r="N165" s="3"/>
      <c r="O165" s="3"/>
      <c r="P165" s="3"/>
      <c r="Q165" s="25"/>
      <c r="R165" s="29"/>
      <c r="S165" s="1"/>
    </row>
    <row r="166" spans="1:19" ht="12.75">
      <c r="A166" s="1"/>
      <c r="B166" s="35"/>
      <c r="C166" s="13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5"/>
      <c r="R166" s="29"/>
      <c r="S166" s="1"/>
    </row>
    <row r="167" spans="1:19" ht="12.75">
      <c r="A167" s="1"/>
      <c r="B167" s="35"/>
      <c r="C167" s="13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5"/>
      <c r="R167" s="29"/>
      <c r="S167" s="1"/>
    </row>
    <row r="168" spans="1:19" ht="14.25">
      <c r="A168" s="1"/>
      <c r="B168" s="35"/>
      <c r="C168" s="138"/>
      <c r="D168" s="3"/>
      <c r="E168" s="129" t="s">
        <v>81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5"/>
      <c r="R168" s="29"/>
      <c r="S168" s="1"/>
    </row>
    <row r="169" spans="1:19" ht="12.75" thickBot="1">
      <c r="A169" s="1"/>
      <c r="B169" s="35"/>
      <c r="C169" s="13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6">
        <v>100</v>
      </c>
      <c r="R169" s="29"/>
      <c r="S169" s="1"/>
    </row>
    <row r="170" spans="1:19" ht="24.75" customHeight="1" thickBot="1">
      <c r="A170" s="1"/>
      <c r="B170" s="35"/>
      <c r="C170" s="138"/>
      <c r="D170" s="3"/>
      <c r="E170" s="69" t="s">
        <v>127</v>
      </c>
      <c r="F170" s="61" t="s">
        <v>30</v>
      </c>
      <c r="G170" s="61">
        <v>3</v>
      </c>
      <c r="H170" s="61">
        <v>5</v>
      </c>
      <c r="I170" s="63">
        <v>6</v>
      </c>
      <c r="J170" s="61">
        <v>8</v>
      </c>
      <c r="K170" s="61">
        <v>9</v>
      </c>
      <c r="L170" s="61">
        <v>10</v>
      </c>
      <c r="M170" s="64">
        <v>11</v>
      </c>
      <c r="N170" s="63">
        <v>12</v>
      </c>
      <c r="O170" s="61" t="s">
        <v>31</v>
      </c>
      <c r="P170" s="3"/>
      <c r="Q170" s="25"/>
      <c r="R170" s="29"/>
      <c r="S170" s="1"/>
    </row>
    <row r="171" spans="1:19" ht="12.75" thickBot="1">
      <c r="A171" s="1"/>
      <c r="B171" s="35"/>
      <c r="C171" s="138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27"/>
      <c r="R171" s="29"/>
      <c r="S171" s="1"/>
    </row>
    <row r="172" spans="1:19" ht="17.25" thickBot="1">
      <c r="A172" s="1"/>
      <c r="B172" s="35"/>
      <c r="C172" s="138"/>
      <c r="D172" s="3"/>
      <c r="E172" s="62" t="s">
        <v>82</v>
      </c>
      <c r="F172" s="67">
        <v>0.1</v>
      </c>
      <c r="G172" s="67">
        <v>0.2</v>
      </c>
      <c r="H172" s="67">
        <v>0.3</v>
      </c>
      <c r="I172" s="67">
        <v>0.4</v>
      </c>
      <c r="J172" s="67">
        <v>0.5</v>
      </c>
      <c r="K172" s="67">
        <v>0.6</v>
      </c>
      <c r="L172" s="65">
        <v>0.7</v>
      </c>
      <c r="M172" s="67">
        <v>0.8</v>
      </c>
      <c r="N172" s="68">
        <v>0.9</v>
      </c>
      <c r="O172" s="68">
        <v>1</v>
      </c>
      <c r="P172" s="3"/>
      <c r="Q172" s="75">
        <f>Q169/100</f>
        <v>1</v>
      </c>
      <c r="R172" s="29"/>
      <c r="S172" s="1"/>
    </row>
    <row r="173" spans="1:19" ht="12.75" thickBot="1">
      <c r="A173" s="1"/>
      <c r="B173" s="30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32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1"/>
    </row>
    <row r="176" spans="1:19" ht="12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thickBot="1">
      <c r="A177" s="1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1"/>
      <c r="S177" s="1"/>
    </row>
    <row r="178" spans="1:19" ht="16.5">
      <c r="A178" s="1"/>
      <c r="B178" s="35"/>
      <c r="C178" s="138" t="s">
        <v>71</v>
      </c>
      <c r="D178" s="3"/>
      <c r="E178" s="129" t="s">
        <v>78</v>
      </c>
      <c r="F178" s="3"/>
      <c r="G178" s="3"/>
      <c r="H178" s="74" t="s">
        <v>128</v>
      </c>
      <c r="I178" s="3"/>
      <c r="J178" s="3"/>
      <c r="K178" s="3"/>
      <c r="L178" s="3"/>
      <c r="M178" s="3"/>
      <c r="N178" s="3"/>
      <c r="O178" s="3"/>
      <c r="P178" s="3"/>
      <c r="Q178" s="72" t="s">
        <v>76</v>
      </c>
      <c r="R178" s="29"/>
      <c r="S178" s="1"/>
    </row>
    <row r="179" spans="1:19" ht="14.25">
      <c r="A179" s="1"/>
      <c r="B179" s="35"/>
      <c r="C179" s="13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0" t="s">
        <v>77</v>
      </c>
      <c r="R179" s="29"/>
      <c r="S179" s="1"/>
    </row>
    <row r="180" spans="1:19" ht="14.25">
      <c r="A180" s="1"/>
      <c r="B180" s="35"/>
      <c r="C180" s="138"/>
      <c r="D180" s="3"/>
      <c r="E180" s="129" t="s">
        <v>79</v>
      </c>
      <c r="F180" s="3"/>
      <c r="G180" s="3"/>
      <c r="H180" s="129" t="s">
        <v>129</v>
      </c>
      <c r="I180" s="3"/>
      <c r="J180" s="3"/>
      <c r="K180" s="3"/>
      <c r="L180" s="3"/>
      <c r="M180" s="3"/>
      <c r="N180" s="3"/>
      <c r="O180" s="3"/>
      <c r="P180" s="3"/>
      <c r="Q180" s="25"/>
      <c r="R180" s="29"/>
      <c r="S180" s="1"/>
    </row>
    <row r="181" spans="1:19" ht="12.75">
      <c r="A181" s="1"/>
      <c r="B181" s="35"/>
      <c r="C181" s="13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5"/>
      <c r="R181" s="29"/>
      <c r="S181" s="1"/>
    </row>
    <row r="182" spans="1:19" ht="14.25">
      <c r="A182" s="1"/>
      <c r="B182" s="35"/>
      <c r="C182" s="138"/>
      <c r="D182" s="3"/>
      <c r="E182" s="129" t="s">
        <v>80</v>
      </c>
      <c r="F182" s="3"/>
      <c r="G182" s="3"/>
      <c r="H182" s="129" t="s">
        <v>130</v>
      </c>
      <c r="I182" s="3"/>
      <c r="J182" s="3"/>
      <c r="K182" s="3"/>
      <c r="L182" s="3"/>
      <c r="M182" s="3"/>
      <c r="N182" s="3"/>
      <c r="O182" s="3"/>
      <c r="P182" s="3"/>
      <c r="Q182" s="25"/>
      <c r="R182" s="29"/>
      <c r="S182" s="1"/>
    </row>
    <row r="183" spans="1:19" ht="15">
      <c r="A183" s="1"/>
      <c r="B183" s="35"/>
      <c r="C183" s="138"/>
      <c r="D183" s="3"/>
      <c r="E183" s="3"/>
      <c r="F183" s="3"/>
      <c r="G183" s="3"/>
      <c r="H183" s="36"/>
      <c r="I183" s="3"/>
      <c r="J183" s="3"/>
      <c r="K183" s="3"/>
      <c r="L183" s="3"/>
      <c r="M183" s="3"/>
      <c r="N183" s="3"/>
      <c r="O183" s="3"/>
      <c r="P183" s="3"/>
      <c r="Q183" s="25"/>
      <c r="R183" s="29"/>
      <c r="S183" s="1"/>
    </row>
    <row r="184" spans="1:19" ht="12.75">
      <c r="A184" s="1"/>
      <c r="B184" s="35"/>
      <c r="C184" s="13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5"/>
      <c r="R184" s="29"/>
      <c r="S184" s="1"/>
    </row>
    <row r="185" spans="1:19" ht="14.25">
      <c r="A185" s="1"/>
      <c r="B185" s="35"/>
      <c r="C185" s="138"/>
      <c r="D185" s="3"/>
      <c r="E185" s="129" t="s">
        <v>81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5"/>
      <c r="R185" s="29"/>
      <c r="S185" s="1"/>
    </row>
    <row r="186" spans="1:19" ht="12.75" thickBot="1">
      <c r="A186" s="1"/>
      <c r="B186" s="35"/>
      <c r="C186" s="13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6">
        <v>100</v>
      </c>
      <c r="R186" s="29"/>
      <c r="S186" s="1"/>
    </row>
    <row r="187" spans="1:19" ht="28.5" thickBot="1">
      <c r="A187" s="1"/>
      <c r="B187" s="35"/>
      <c r="C187" s="138"/>
      <c r="D187" s="3"/>
      <c r="E187" s="69" t="s">
        <v>131</v>
      </c>
      <c r="F187" s="61" t="s">
        <v>0</v>
      </c>
      <c r="G187" s="61" t="s">
        <v>1</v>
      </c>
      <c r="H187" s="63" t="s">
        <v>2</v>
      </c>
      <c r="I187" s="61" t="s">
        <v>3</v>
      </c>
      <c r="J187" s="63" t="s">
        <v>4</v>
      </c>
      <c r="K187" s="61" t="s">
        <v>5</v>
      </c>
      <c r="L187" s="61" t="s">
        <v>6</v>
      </c>
      <c r="M187" s="64" t="s">
        <v>7</v>
      </c>
      <c r="N187" s="61" t="s">
        <v>8</v>
      </c>
      <c r="O187" s="61" t="s">
        <v>9</v>
      </c>
      <c r="P187" s="3"/>
      <c r="Q187" s="25"/>
      <c r="R187" s="29"/>
      <c r="S187" s="1"/>
    </row>
    <row r="188" spans="1:19" ht="12.75" thickBot="1">
      <c r="A188" s="1"/>
      <c r="B188" s="35"/>
      <c r="C188" s="138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  <c r="Q188" s="27"/>
      <c r="R188" s="29"/>
      <c r="S188" s="1"/>
    </row>
    <row r="189" spans="1:19" ht="17.25" thickBot="1">
      <c r="A189" s="1"/>
      <c r="B189" s="35"/>
      <c r="C189" s="138"/>
      <c r="D189" s="3"/>
      <c r="E189" s="62" t="s">
        <v>82</v>
      </c>
      <c r="F189" s="67">
        <v>0.1</v>
      </c>
      <c r="G189" s="67">
        <v>0.2</v>
      </c>
      <c r="H189" s="65">
        <v>0.3</v>
      </c>
      <c r="I189" s="67">
        <v>0.4</v>
      </c>
      <c r="J189" s="65">
        <v>0.5</v>
      </c>
      <c r="K189" s="67">
        <v>0.6</v>
      </c>
      <c r="L189" s="65">
        <v>0.7</v>
      </c>
      <c r="M189" s="67">
        <v>0.8</v>
      </c>
      <c r="N189" s="67">
        <v>0.9</v>
      </c>
      <c r="O189" s="67">
        <v>1</v>
      </c>
      <c r="P189" s="3"/>
      <c r="Q189" s="75">
        <f>Q186/100</f>
        <v>1</v>
      </c>
      <c r="R189" s="29"/>
      <c r="S189" s="1"/>
    </row>
    <row r="190" spans="1:19" ht="12.75" thickBot="1">
      <c r="A190" s="1"/>
      <c r="B190" s="30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32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1"/>
    </row>
    <row r="193" spans="1:19" ht="12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thickBot="1">
      <c r="A194" s="1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1"/>
      <c r="S194" s="1"/>
    </row>
    <row r="195" spans="1:19" ht="16.5">
      <c r="A195" s="1"/>
      <c r="B195" s="35"/>
      <c r="C195" s="138" t="s">
        <v>72</v>
      </c>
      <c r="D195" s="3"/>
      <c r="E195" s="129" t="s">
        <v>78</v>
      </c>
      <c r="F195" s="3"/>
      <c r="G195" s="3"/>
      <c r="H195" s="74" t="s">
        <v>132</v>
      </c>
      <c r="I195" s="76"/>
      <c r="J195" s="3"/>
      <c r="K195" s="3"/>
      <c r="L195" s="3"/>
      <c r="M195" s="3"/>
      <c r="N195" s="3"/>
      <c r="O195" s="3"/>
      <c r="P195" s="3"/>
      <c r="Q195" s="72" t="s">
        <v>76</v>
      </c>
      <c r="R195" s="29"/>
      <c r="S195" s="1"/>
    </row>
    <row r="196" spans="1:19" ht="14.25">
      <c r="A196" s="1"/>
      <c r="B196" s="35"/>
      <c r="C196" s="13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0" t="s">
        <v>77</v>
      </c>
      <c r="R196" s="29"/>
      <c r="S196" s="1"/>
    </row>
    <row r="197" spans="1:19" ht="14.25">
      <c r="A197" s="1"/>
      <c r="B197" s="35"/>
      <c r="C197" s="138"/>
      <c r="D197" s="3"/>
      <c r="E197" s="129" t="s">
        <v>79</v>
      </c>
      <c r="F197" s="3"/>
      <c r="G197" s="3"/>
      <c r="H197" s="129" t="s">
        <v>133</v>
      </c>
      <c r="I197" s="3"/>
      <c r="J197" s="3"/>
      <c r="K197" s="3"/>
      <c r="L197" s="3"/>
      <c r="M197" s="3"/>
      <c r="N197" s="3"/>
      <c r="O197" s="3"/>
      <c r="P197" s="3"/>
      <c r="Q197" s="25"/>
      <c r="R197" s="29"/>
      <c r="S197" s="1"/>
    </row>
    <row r="198" spans="1:19" ht="12.75">
      <c r="A198" s="1"/>
      <c r="B198" s="35"/>
      <c r="C198" s="13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5"/>
      <c r="R198" s="29"/>
      <c r="S198" s="1"/>
    </row>
    <row r="199" spans="1:19" ht="14.25">
      <c r="A199" s="1"/>
      <c r="B199" s="35"/>
      <c r="C199" s="138"/>
      <c r="D199" s="3"/>
      <c r="E199" s="129" t="s">
        <v>80</v>
      </c>
      <c r="F199" s="3"/>
      <c r="G199" s="3"/>
      <c r="H199" s="129" t="s">
        <v>134</v>
      </c>
      <c r="I199" s="3"/>
      <c r="J199" s="3"/>
      <c r="K199" s="3"/>
      <c r="L199" s="3"/>
      <c r="M199" s="3"/>
      <c r="N199" s="3"/>
      <c r="O199" s="3"/>
      <c r="P199" s="3"/>
      <c r="Q199" s="25"/>
      <c r="R199" s="29"/>
      <c r="S199" s="1"/>
    </row>
    <row r="200" spans="1:19" ht="12.75">
      <c r="A200" s="1"/>
      <c r="B200" s="35"/>
      <c r="C200" s="13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5"/>
      <c r="R200" s="29"/>
      <c r="S200" s="1"/>
    </row>
    <row r="201" spans="1:19" ht="12.75">
      <c r="A201" s="1"/>
      <c r="B201" s="35"/>
      <c r="C201" s="13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5"/>
      <c r="R201" s="29"/>
      <c r="S201" s="1"/>
    </row>
    <row r="202" spans="1:19" ht="14.25">
      <c r="A202" s="1"/>
      <c r="B202" s="35"/>
      <c r="C202" s="138"/>
      <c r="D202" s="3"/>
      <c r="E202" s="129" t="s">
        <v>81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5"/>
      <c r="R202" s="29"/>
      <c r="S202" s="1"/>
    </row>
    <row r="203" spans="1:19" ht="12.75" thickBot="1">
      <c r="A203" s="1"/>
      <c r="B203" s="35"/>
      <c r="C203" s="13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6">
        <v>100</v>
      </c>
      <c r="R203" s="29"/>
      <c r="S203" s="1"/>
    </row>
    <row r="204" spans="1:19" ht="28.5" thickBot="1">
      <c r="A204" s="1"/>
      <c r="B204" s="35"/>
      <c r="C204" s="138"/>
      <c r="D204" s="3"/>
      <c r="E204" s="77" t="s">
        <v>135</v>
      </c>
      <c r="F204" s="61" t="s">
        <v>14</v>
      </c>
      <c r="G204" s="61" t="s">
        <v>17</v>
      </c>
      <c r="H204" s="61" t="s">
        <v>32</v>
      </c>
      <c r="I204" s="61" t="s">
        <v>33</v>
      </c>
      <c r="J204" s="61" t="s">
        <v>34</v>
      </c>
      <c r="K204" s="61" t="s">
        <v>35</v>
      </c>
      <c r="L204" s="61" t="s">
        <v>1</v>
      </c>
      <c r="M204" s="61" t="s">
        <v>36</v>
      </c>
      <c r="N204" s="64" t="s">
        <v>37</v>
      </c>
      <c r="O204" s="64" t="s">
        <v>38</v>
      </c>
      <c r="P204" s="3"/>
      <c r="Q204" s="25"/>
      <c r="R204" s="29"/>
      <c r="S204" s="1"/>
    </row>
    <row r="205" spans="1:19" ht="12.75" thickBot="1">
      <c r="A205" s="1"/>
      <c r="B205" s="35"/>
      <c r="C205" s="138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3"/>
      <c r="Q205" s="27"/>
      <c r="R205" s="29"/>
      <c r="S205" s="1"/>
    </row>
    <row r="206" spans="1:19" ht="17.25" thickBot="1">
      <c r="A206" s="1"/>
      <c r="B206" s="35"/>
      <c r="C206" s="138"/>
      <c r="D206" s="3"/>
      <c r="E206" s="61" t="s">
        <v>82</v>
      </c>
      <c r="F206" s="65">
        <v>0.1</v>
      </c>
      <c r="G206" s="67">
        <v>0.2</v>
      </c>
      <c r="H206" s="67">
        <v>0.3</v>
      </c>
      <c r="I206" s="67">
        <v>0.4</v>
      </c>
      <c r="J206" s="67">
        <v>0.5</v>
      </c>
      <c r="K206" s="67">
        <v>0.6</v>
      </c>
      <c r="L206" s="65">
        <v>0.7</v>
      </c>
      <c r="M206" s="67">
        <v>0.8</v>
      </c>
      <c r="N206" s="67">
        <v>0.9</v>
      </c>
      <c r="O206" s="67">
        <v>1</v>
      </c>
      <c r="P206" s="3"/>
      <c r="Q206" s="75">
        <f>Q203/100</f>
        <v>1</v>
      </c>
      <c r="R206" s="29"/>
      <c r="S206" s="1"/>
    </row>
    <row r="207" spans="1:19" ht="12.75" thickBot="1">
      <c r="A207" s="1"/>
      <c r="B207" s="30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32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1"/>
    </row>
    <row r="210" spans="1:19" ht="12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thickBot="1">
      <c r="A211" s="1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1"/>
      <c r="S211" s="1"/>
    </row>
    <row r="212" spans="1:19" ht="16.5">
      <c r="A212" s="1"/>
      <c r="B212" s="35"/>
      <c r="C212" s="138" t="s">
        <v>73</v>
      </c>
      <c r="D212" s="3"/>
      <c r="E212" s="129" t="s">
        <v>78</v>
      </c>
      <c r="F212" s="3"/>
      <c r="G212" s="22"/>
      <c r="H212" s="74" t="s">
        <v>136</v>
      </c>
      <c r="I212" s="3"/>
      <c r="J212" s="3"/>
      <c r="K212" s="3"/>
      <c r="L212" s="3"/>
      <c r="M212" s="3"/>
      <c r="N212" s="3"/>
      <c r="O212" s="3"/>
      <c r="P212" s="3"/>
      <c r="Q212" s="71" t="s">
        <v>76</v>
      </c>
      <c r="R212" s="29"/>
      <c r="S212" s="1"/>
    </row>
    <row r="213" spans="1:19" ht="14.25">
      <c r="A213" s="1"/>
      <c r="B213" s="35"/>
      <c r="C213" s="13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0" t="s">
        <v>77</v>
      </c>
      <c r="R213" s="29"/>
      <c r="S213" s="1"/>
    </row>
    <row r="214" spans="1:19" ht="14.25">
      <c r="A214" s="1"/>
      <c r="B214" s="35"/>
      <c r="C214" s="138"/>
      <c r="D214" s="3"/>
      <c r="E214" s="129" t="s">
        <v>79</v>
      </c>
      <c r="F214" s="3"/>
      <c r="G214" s="3"/>
      <c r="H214" s="129" t="s">
        <v>137</v>
      </c>
      <c r="I214" s="3"/>
      <c r="J214" s="3"/>
      <c r="K214" s="3"/>
      <c r="L214" s="3"/>
      <c r="M214" s="3"/>
      <c r="N214" s="3"/>
      <c r="O214" s="3"/>
      <c r="P214" s="3"/>
      <c r="Q214" s="25"/>
      <c r="R214" s="29"/>
      <c r="S214" s="1"/>
    </row>
    <row r="215" spans="1:19" ht="12.75">
      <c r="A215" s="1"/>
      <c r="B215" s="35"/>
      <c r="C215" s="138"/>
      <c r="D215" s="3"/>
      <c r="E215" s="22"/>
      <c r="F215" s="3"/>
      <c r="G215" s="3"/>
      <c r="H215" s="22"/>
      <c r="I215" s="3"/>
      <c r="J215" s="3"/>
      <c r="K215" s="3"/>
      <c r="L215" s="3"/>
      <c r="M215" s="3"/>
      <c r="N215" s="3"/>
      <c r="O215" s="3"/>
      <c r="P215" s="3"/>
      <c r="Q215" s="25"/>
      <c r="R215" s="29"/>
      <c r="S215" s="1"/>
    </row>
    <row r="216" spans="1:19" ht="14.25">
      <c r="A216" s="1"/>
      <c r="B216" s="35"/>
      <c r="C216" s="138"/>
      <c r="D216" s="3"/>
      <c r="E216" s="129" t="s">
        <v>80</v>
      </c>
      <c r="F216" s="3"/>
      <c r="G216" s="3"/>
      <c r="H216" s="129" t="s">
        <v>138</v>
      </c>
      <c r="I216" s="3"/>
      <c r="J216" s="3"/>
      <c r="K216" s="3"/>
      <c r="L216" s="3"/>
      <c r="M216" s="3"/>
      <c r="N216" s="3"/>
      <c r="O216" s="3"/>
      <c r="P216" s="3"/>
      <c r="Q216" s="25"/>
      <c r="R216" s="29"/>
      <c r="S216" s="1"/>
    </row>
    <row r="217" spans="1:19" ht="13.5">
      <c r="A217" s="1"/>
      <c r="B217" s="35"/>
      <c r="C217" s="138"/>
      <c r="D217" s="3"/>
      <c r="E217" s="3"/>
      <c r="F217" s="3"/>
      <c r="G217" s="3"/>
      <c r="H217" s="73"/>
      <c r="I217" s="3"/>
      <c r="J217" s="3"/>
      <c r="K217" s="3"/>
      <c r="L217" s="3"/>
      <c r="M217" s="3"/>
      <c r="N217" s="3"/>
      <c r="O217" s="3"/>
      <c r="P217" s="3"/>
      <c r="Q217" s="25"/>
      <c r="R217" s="29"/>
      <c r="S217" s="1"/>
    </row>
    <row r="218" spans="1:19" ht="12.75">
      <c r="A218" s="1"/>
      <c r="B218" s="35"/>
      <c r="C218" s="13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5"/>
      <c r="R218" s="29"/>
      <c r="S218" s="1"/>
    </row>
    <row r="219" spans="1:19" ht="14.25">
      <c r="A219" s="1"/>
      <c r="B219" s="35"/>
      <c r="C219" s="138"/>
      <c r="D219" s="3"/>
      <c r="E219" s="129" t="s">
        <v>81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5"/>
      <c r="R219" s="29"/>
      <c r="S219" s="1"/>
    </row>
    <row r="220" spans="1:19" ht="12.75" thickBot="1">
      <c r="A220" s="1"/>
      <c r="B220" s="35"/>
      <c r="C220" s="13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6">
        <v>100</v>
      </c>
      <c r="R220" s="29"/>
      <c r="S220" s="1"/>
    </row>
    <row r="221" spans="1:19" ht="41.25" customHeight="1" thickBot="1">
      <c r="A221" s="1"/>
      <c r="B221" s="35"/>
      <c r="C221" s="138"/>
      <c r="D221" s="3"/>
      <c r="E221" s="69" t="s">
        <v>139</v>
      </c>
      <c r="F221" s="62">
        <v>0</v>
      </c>
      <c r="G221" s="61" t="s">
        <v>39</v>
      </c>
      <c r="H221" s="63" t="s">
        <v>40</v>
      </c>
      <c r="I221" s="61" t="s">
        <v>41</v>
      </c>
      <c r="J221" s="63" t="s">
        <v>11</v>
      </c>
      <c r="K221" s="62" t="s">
        <v>42</v>
      </c>
      <c r="L221" s="62" t="s">
        <v>43</v>
      </c>
      <c r="M221" s="61" t="s">
        <v>12</v>
      </c>
      <c r="N221" s="61" t="s">
        <v>44</v>
      </c>
      <c r="O221" s="64" t="s">
        <v>27</v>
      </c>
      <c r="P221" s="3"/>
      <c r="Q221" s="25"/>
      <c r="R221" s="29"/>
      <c r="S221" s="1"/>
    </row>
    <row r="222" spans="1:19" ht="12.75" thickBot="1">
      <c r="A222" s="1"/>
      <c r="B222" s="35"/>
      <c r="C222" s="138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3"/>
      <c r="Q222" s="27"/>
      <c r="R222" s="29"/>
      <c r="S222" s="1"/>
    </row>
    <row r="223" spans="1:19" ht="17.25" thickBot="1">
      <c r="A223" s="1"/>
      <c r="B223" s="35"/>
      <c r="C223" s="138"/>
      <c r="D223" s="3"/>
      <c r="E223" s="61" t="s">
        <v>82</v>
      </c>
      <c r="F223" s="65">
        <v>0.1</v>
      </c>
      <c r="G223" s="66">
        <v>0.2</v>
      </c>
      <c r="H223" s="66">
        <v>0.3</v>
      </c>
      <c r="I223" s="66">
        <v>0.4</v>
      </c>
      <c r="J223" s="66">
        <v>0.5</v>
      </c>
      <c r="K223" s="66">
        <v>0.6</v>
      </c>
      <c r="L223" s="66">
        <v>0.7</v>
      </c>
      <c r="M223" s="66">
        <v>0.8</v>
      </c>
      <c r="N223" s="67">
        <v>0.9</v>
      </c>
      <c r="O223" s="68">
        <v>1</v>
      </c>
      <c r="P223" s="3"/>
      <c r="Q223" s="75">
        <f>Q220/100</f>
        <v>1</v>
      </c>
      <c r="R223" s="29"/>
      <c r="S223" s="1"/>
    </row>
    <row r="224" spans="1:19" ht="12.75" thickBot="1">
      <c r="A224" s="1"/>
      <c r="B224" s="30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32"/>
      <c r="S224" s="1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1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1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1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1"/>
      <c r="S230" s="1"/>
    </row>
    <row r="231" spans="1:19" ht="12.75">
      <c r="A231" s="1"/>
      <c r="B231" s="35"/>
      <c r="C231" s="3"/>
      <c r="D231" s="3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3"/>
      <c r="Q231" s="3"/>
      <c r="R231" s="29"/>
      <c r="S231" s="1"/>
    </row>
    <row r="232" spans="1:19" ht="21">
      <c r="A232" s="1"/>
      <c r="B232" s="35"/>
      <c r="C232" s="3"/>
      <c r="D232" s="3"/>
      <c r="E232" s="60"/>
      <c r="F232" s="60"/>
      <c r="G232" s="60"/>
      <c r="H232" s="60"/>
      <c r="I232" s="132" t="s">
        <v>140</v>
      </c>
      <c r="J232" s="60"/>
      <c r="K232" s="60"/>
      <c r="L232" s="60"/>
      <c r="M232" s="60"/>
      <c r="N232" s="60"/>
      <c r="O232" s="60"/>
      <c r="P232" s="3"/>
      <c r="Q232" s="3"/>
      <c r="R232" s="29"/>
      <c r="S232" s="1"/>
    </row>
    <row r="233" spans="1:19" ht="12.75">
      <c r="A233" s="1"/>
      <c r="B233" s="35"/>
      <c r="C233" s="3"/>
      <c r="D233" s="3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3"/>
      <c r="Q233" s="3"/>
      <c r="R233" s="29"/>
      <c r="S233" s="1"/>
    </row>
    <row r="234" spans="1:19" ht="21">
      <c r="A234" s="1"/>
      <c r="B234" s="35"/>
      <c r="C234" s="3"/>
      <c r="D234" s="3"/>
      <c r="E234" s="60"/>
      <c r="F234" s="60"/>
      <c r="G234" s="60"/>
      <c r="H234" s="60"/>
      <c r="I234" s="132" t="s">
        <v>141</v>
      </c>
      <c r="J234" s="60"/>
      <c r="K234" s="60"/>
      <c r="L234" s="60"/>
      <c r="M234" s="60"/>
      <c r="N234" s="60"/>
      <c r="O234" s="60"/>
      <c r="P234" s="3"/>
      <c r="Q234" s="3"/>
      <c r="R234" s="29"/>
      <c r="S234" s="1"/>
    </row>
    <row r="235" spans="1:19" ht="12.75">
      <c r="A235" s="1"/>
      <c r="B235" s="3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9"/>
      <c r="S235" s="1"/>
    </row>
    <row r="236" spans="1:19" ht="12.75">
      <c r="A236" s="1"/>
      <c r="B236" s="3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29"/>
      <c r="S236" s="1"/>
    </row>
    <row r="237" spans="1:19" ht="12.75">
      <c r="A237" s="1"/>
      <c r="B237" s="3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9"/>
      <c r="S237" s="1"/>
    </row>
    <row r="238" spans="1:19" ht="12.75" thickBot="1">
      <c r="A238" s="1"/>
      <c r="B238" s="30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32"/>
      <c r="S238" s="1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</sheetData>
  <sheetProtection password="8092" sheet="1" selectLockedCells="1"/>
  <mergeCells count="13">
    <mergeCell ref="C25:C36"/>
    <mergeCell ref="C8:C19"/>
    <mergeCell ref="C127:C138"/>
    <mergeCell ref="C93:C104"/>
    <mergeCell ref="C110:C121"/>
    <mergeCell ref="C76:C87"/>
    <mergeCell ref="C59:C70"/>
    <mergeCell ref="C212:C223"/>
    <mergeCell ref="C144:C155"/>
    <mergeCell ref="C161:C172"/>
    <mergeCell ref="C178:C189"/>
    <mergeCell ref="C195:C206"/>
    <mergeCell ref="C42:C53"/>
  </mergeCells>
  <printOptions horizontalCentered="1" verticalCentered="1"/>
  <pageMargins left="0.3937007874015748" right="0.4330708661417323" top="0.35433070866141736" bottom="0.31496062992125984" header="0.1968503937007874" footer="0.15748031496062992"/>
  <pageSetup horizontalDpi="600" verticalDpi="600" orientation="landscape" paperSize="9" r:id="rId3"/>
  <rowBreaks count="5" manualBreakCount="5">
    <brk id="72" max="17" man="1"/>
    <brk id="106" max="17" man="1"/>
    <brk id="140" max="17" man="1"/>
    <brk id="174" max="17" man="1"/>
    <brk id="208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="80" zoomScaleNormal="80" workbookViewId="0" topLeftCell="A1">
      <selection activeCell="G3" sqref="G3"/>
    </sheetView>
  </sheetViews>
  <sheetFormatPr defaultColWidth="11.421875" defaultRowHeight="12.75"/>
  <cols>
    <col min="1" max="2" width="2.00390625" style="0" customWidth="1"/>
    <col min="3" max="3" width="31.7109375" style="0" customWidth="1"/>
    <col min="4" max="4" width="15.00390625" style="0" customWidth="1"/>
    <col min="5" max="5" width="23.28125" style="0" customWidth="1"/>
    <col min="6" max="6" width="25.00390625" style="0" customWidth="1"/>
    <col min="7" max="7" width="23.8515625" style="0" bestFit="1" customWidth="1"/>
    <col min="8" max="8" width="14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1"/>
      <c r="C2" s="23"/>
      <c r="D2" s="1"/>
      <c r="E2" s="134" t="s">
        <v>152</v>
      </c>
      <c r="G2" s="1"/>
      <c r="H2" s="1"/>
      <c r="I2" s="1"/>
    </row>
    <row r="3" spans="1:9" ht="12.75">
      <c r="A3" s="1"/>
      <c r="B3" s="1"/>
      <c r="C3" s="1"/>
      <c r="D3" s="1"/>
      <c r="E3" s="1"/>
      <c r="F3" s="6"/>
      <c r="G3" s="1"/>
      <c r="H3" s="1"/>
      <c r="I3" s="1"/>
    </row>
    <row r="4" spans="1:9" ht="21.75">
      <c r="A4" s="1"/>
      <c r="B4" s="1"/>
      <c r="C4" s="1"/>
      <c r="D4" s="1"/>
      <c r="E4" s="92" t="str">
        <f>'新申请行业范围的评估'!L2</f>
        <v>“申请行业范围的名称”</v>
      </c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56"/>
      <c r="D6" s="56"/>
      <c r="E6" s="96" t="s">
        <v>153</v>
      </c>
      <c r="F6" s="97">
        <f ca="1">TODAY()</f>
        <v>44222</v>
      </c>
      <c r="G6" s="98" t="s">
        <v>154</v>
      </c>
      <c r="H6" s="1"/>
      <c r="I6" s="1"/>
    </row>
    <row r="7" spans="1:9" ht="12.75">
      <c r="A7" s="1"/>
      <c r="B7" s="1"/>
      <c r="C7" s="1"/>
      <c r="D7" s="1"/>
      <c r="E7" s="6"/>
      <c r="F7" s="7"/>
      <c r="G7" s="2"/>
      <c r="H7" s="1"/>
      <c r="I7" s="1"/>
    </row>
    <row r="8" spans="1:9" ht="13.5" thickBot="1">
      <c r="A8" s="1"/>
      <c r="B8" s="1"/>
      <c r="C8" s="1"/>
      <c r="D8" s="1"/>
      <c r="E8" s="6"/>
      <c r="F8" s="7"/>
      <c r="G8" s="2"/>
      <c r="H8" s="1"/>
      <c r="I8" s="1"/>
    </row>
    <row r="9" spans="1:9" ht="12.75" thickTop="1">
      <c r="A9" s="1"/>
      <c r="B9" s="1"/>
      <c r="C9" s="44"/>
      <c r="D9" s="45"/>
      <c r="E9" s="45"/>
      <c r="F9" s="45"/>
      <c r="G9" s="45"/>
      <c r="H9" s="46"/>
      <c r="I9" s="1"/>
    </row>
    <row r="10" spans="1:9" ht="18">
      <c r="A10" s="1"/>
      <c r="B10" s="48"/>
      <c r="C10" s="47"/>
      <c r="D10" s="3"/>
      <c r="E10" s="99" t="str">
        <f>IF(H35&lt;F34,"未满足行业范围最低达标要求",IF(AND(H35&gt;F34,H35&lt;F33),"该行业范围虽满足最低达标要求，但未达到目标要求",IF(H35&gt;F33,"作为新行业范围的适用性已得到证明，且超出目标要求","请再次进行评估!")))</f>
        <v>作为新行业范围的适用性已得到证明，且超出目标要求</v>
      </c>
      <c r="F10" s="3"/>
      <c r="G10" s="3"/>
      <c r="H10" s="48"/>
      <c r="I10" s="1"/>
    </row>
    <row r="11" spans="1:9" ht="12.75">
      <c r="A11" s="1"/>
      <c r="B11" s="1"/>
      <c r="C11" s="47"/>
      <c r="D11" s="3"/>
      <c r="E11" s="3"/>
      <c r="F11" s="3"/>
      <c r="G11" s="3"/>
      <c r="H11" s="48"/>
      <c r="I11" s="1"/>
    </row>
    <row r="12" spans="1:9" ht="18">
      <c r="A12" s="1"/>
      <c r="B12" s="1"/>
      <c r="C12" s="47"/>
      <c r="D12" s="3"/>
      <c r="E12" s="3"/>
      <c r="F12" s="100" t="str">
        <f>IF(E10="未满足行业范围最低达标要求","和最低达标要求的差距约为",IF(E10="该行业范围虽满足最低达标要求，但未达到目标要求","和目标要求的差距约为",IF(E10="作为新行业范围的适用性已得到证明，且超出目标要求","评估结果超出目标要求约为","目前无法计算出确切值")))</f>
        <v>评估结果超出目标要求约为</v>
      </c>
      <c r="G12" s="101">
        <f>IF(E10="未满足行业范围最低达标要求",H36,IF(E10="该行业范围虽满足最低达标要求，但未达到目标要求",H37,IF(E10="作为新行业范围的适用性已得到证明，且超出目标要求",H38,"目前无法计算出确切值")))</f>
        <v>0.22</v>
      </c>
      <c r="H12" s="48"/>
      <c r="I12" s="1"/>
    </row>
    <row r="13" spans="1:9" ht="12.75" thickBot="1">
      <c r="A13" s="1"/>
      <c r="B13" s="1"/>
      <c r="C13" s="49"/>
      <c r="D13" s="50"/>
      <c r="E13" s="50"/>
      <c r="F13" s="50"/>
      <c r="G13" s="50"/>
      <c r="H13" s="51"/>
      <c r="I13" s="1"/>
    </row>
    <row r="14" spans="1:9" ht="12.75" thickTop="1">
      <c r="A14" s="1"/>
      <c r="B14" s="1"/>
      <c r="C14" s="3"/>
      <c r="D14" s="3"/>
      <c r="E14" s="3"/>
      <c r="F14" s="3"/>
      <c r="G14" s="3"/>
      <c r="H14" s="3"/>
      <c r="I14" s="1"/>
    </row>
    <row r="15" spans="1:9" ht="12.75">
      <c r="A15" s="1"/>
      <c r="B15" s="1"/>
      <c r="C15" s="3"/>
      <c r="D15" s="3"/>
      <c r="E15" s="3"/>
      <c r="F15" s="3"/>
      <c r="G15" s="3"/>
      <c r="H15" s="3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30.75">
      <c r="A17" s="1"/>
      <c r="B17" s="1"/>
      <c r="C17" s="8" t="str">
        <f>'ECLASS行业范围应达标值'!E9</f>
        <v>准则简称</v>
      </c>
      <c r="D17" s="9" t="str">
        <f>'ECLASS行业范围应达标值'!F9</f>
        <v>准则加权分</v>
      </c>
      <c r="E17" s="9" t="str">
        <f>'ECLASS行业范围应达标值'!G9</f>
        <v>准则要求的应达标值</v>
      </c>
      <c r="F17" s="9" t="str">
        <f>'ECLASS行业范围应达标值'!H9</f>
        <v>根据应达标值的要求加权分</v>
      </c>
      <c r="G17" s="9" t="s">
        <v>155</v>
      </c>
      <c r="H17" s="10" t="s">
        <v>45</v>
      </c>
      <c r="I17" s="1"/>
    </row>
    <row r="18" spans="1:9" ht="12.75">
      <c r="A18" s="1"/>
      <c r="B18" s="1"/>
      <c r="C18" s="11" t="str">
        <f>'ECLASS行业范围应达标值'!E10</f>
        <v>行业参考性</v>
      </c>
      <c r="D18" s="12">
        <f>'ECLASS行业范围应达标值'!F10</f>
        <v>20</v>
      </c>
      <c r="E18" s="13">
        <f>'ECLASS行业范围应达标值'!G10</f>
        <v>1</v>
      </c>
      <c r="F18" s="12">
        <f>'ECLASS行业范围应达标值'!H10</f>
        <v>20</v>
      </c>
      <c r="G18" s="13">
        <f>'新申请行业范围的评估'!Q19</f>
        <v>1</v>
      </c>
      <c r="H18" s="14">
        <f>G18*D18</f>
        <v>20</v>
      </c>
      <c r="I18" s="1"/>
    </row>
    <row r="19" spans="1:9" ht="12.75">
      <c r="A19" s="1"/>
      <c r="B19" s="1"/>
      <c r="C19" s="11" t="str">
        <f>'ECLASS行业范围应达标值'!E11</f>
        <v>国际性</v>
      </c>
      <c r="D19" s="12">
        <f>'ECLASS行业范围应达标值'!F11</f>
        <v>17</v>
      </c>
      <c r="E19" s="13">
        <f>'ECLASS行业范围应达标值'!G11</f>
        <v>0.85</v>
      </c>
      <c r="F19" s="12">
        <f>'ECLASS行业范围应达标值'!H11</f>
        <v>14.5</v>
      </c>
      <c r="G19" s="13">
        <f>'新申请行业范围的评估'!Q36</f>
        <v>1</v>
      </c>
      <c r="H19" s="14">
        <f aca="true" t="shared" si="0" ref="H19:H30">G19*D19</f>
        <v>17</v>
      </c>
      <c r="I19" s="1"/>
    </row>
    <row r="20" spans="1:9" ht="12.75">
      <c r="A20" s="1"/>
      <c r="B20" s="1"/>
      <c r="C20" s="11" t="str">
        <f>'ECLASS行业范围应达标值'!E12</f>
        <v>拆分度</v>
      </c>
      <c r="D20" s="12">
        <f>'ECLASS行业范围应达标值'!F12</f>
        <v>16</v>
      </c>
      <c r="E20" s="13">
        <f>'ECLASS行业范围应达标值'!G12</f>
        <v>0.8</v>
      </c>
      <c r="F20" s="12">
        <f>'ECLASS行业范围应达标值'!H12</f>
        <v>12.8</v>
      </c>
      <c r="G20" s="13">
        <f>'新申请行业范围的评估'!Q53</f>
        <v>1</v>
      </c>
      <c r="H20" s="14">
        <f t="shared" si="0"/>
        <v>16</v>
      </c>
      <c r="I20" s="1"/>
    </row>
    <row r="21" spans="1:9" ht="12.75">
      <c r="A21" s="1"/>
      <c r="B21" s="1"/>
      <c r="C21" s="11" t="str">
        <f>'ECLASS行业范围应达标值'!E13</f>
        <v>重叠度</v>
      </c>
      <c r="D21" s="12">
        <f>'ECLASS行业范围应达标值'!F13</f>
        <v>16</v>
      </c>
      <c r="E21" s="13">
        <f>'ECLASS行业范围应达标值'!G13</f>
        <v>0.8</v>
      </c>
      <c r="F21" s="12">
        <f>'ECLASS行业范围应达标值'!H13</f>
        <v>12.8</v>
      </c>
      <c r="G21" s="13">
        <f>'新申请行业范围的评估'!Q70</f>
        <v>1</v>
      </c>
      <c r="H21" s="14">
        <f t="shared" si="0"/>
        <v>16</v>
      </c>
      <c r="I21" s="1"/>
    </row>
    <row r="22" spans="1:9" ht="12.75">
      <c r="A22" s="1"/>
      <c r="B22" s="1"/>
      <c r="C22" s="11" t="str">
        <f>'ECLASS行业范围应达标值'!E14</f>
        <v>结构的深度和广度</v>
      </c>
      <c r="D22" s="12">
        <f>'ECLASS行业范围应达标值'!F14</f>
        <v>16</v>
      </c>
      <c r="E22" s="13">
        <f>'ECLASS行业范围应达标值'!G14</f>
        <v>0.8</v>
      </c>
      <c r="F22" s="12">
        <f>'ECLASS行业范围应达标值'!H14</f>
        <v>12.8</v>
      </c>
      <c r="G22" s="13">
        <f>'新申请行业范围的评估'!Q87</f>
        <v>1</v>
      </c>
      <c r="H22" s="14">
        <f t="shared" si="0"/>
        <v>16</v>
      </c>
      <c r="I22" s="1"/>
    </row>
    <row r="23" spans="1:9" ht="12.75">
      <c r="A23" s="1"/>
      <c r="B23" s="1"/>
      <c r="C23" s="11" t="str">
        <f>'ECLASS行业范围应达标值'!E15</f>
        <v>唯一度</v>
      </c>
      <c r="D23" s="12">
        <f>'ECLASS行业范围应达标值'!F15</f>
        <v>15</v>
      </c>
      <c r="E23" s="13">
        <f>'ECLASS行业范围应达标值'!G15</f>
        <v>0.75</v>
      </c>
      <c r="F23" s="12">
        <f>'ECLASS行业范围应达标值'!H15</f>
        <v>11.3</v>
      </c>
      <c r="G23" s="13">
        <f>'新申请行业范围的评估'!Q104</f>
        <v>1</v>
      </c>
      <c r="H23" s="14">
        <f t="shared" si="0"/>
        <v>15</v>
      </c>
      <c r="I23" s="1"/>
    </row>
    <row r="24" spans="1:9" ht="12.75">
      <c r="A24" s="1"/>
      <c r="B24" s="1"/>
      <c r="C24" s="11" t="str">
        <f>'ECLASS行业范围应达标值'!E16</f>
        <v>比较系统</v>
      </c>
      <c r="D24" s="12">
        <f>'ECLASS行业范围应达标值'!F16</f>
        <v>6</v>
      </c>
      <c r="E24" s="13">
        <f>'ECLASS行业范围应达标值'!G16</f>
        <v>0.3</v>
      </c>
      <c r="F24" s="12">
        <f>'ECLASS行业范围应达标值'!H16</f>
        <v>1.8</v>
      </c>
      <c r="G24" s="13">
        <f>'新申请行业范围的评估'!Q121</f>
        <v>1</v>
      </c>
      <c r="H24" s="14">
        <f t="shared" si="0"/>
        <v>6</v>
      </c>
      <c r="I24" s="1"/>
    </row>
    <row r="25" spans="1:9" ht="12.75">
      <c r="A25" s="1"/>
      <c r="B25" s="1"/>
      <c r="C25" s="11" t="str">
        <f>'ECLASS行业范围应达标值'!E17</f>
        <v>科学参考性</v>
      </c>
      <c r="D25" s="12">
        <f>'ECLASS行业范围应达标值'!F17</f>
        <v>3</v>
      </c>
      <c r="E25" s="13">
        <f>'ECLASS行业范围应达标值'!G17</f>
        <v>0.15</v>
      </c>
      <c r="F25" s="12">
        <f>'ECLASS行业范围应达标值'!H17</f>
        <v>0.5</v>
      </c>
      <c r="G25" s="13">
        <f>'新申请行业范围的评估'!Q138</f>
        <v>1</v>
      </c>
      <c r="H25" s="14">
        <f t="shared" si="0"/>
        <v>3</v>
      </c>
      <c r="I25" s="1"/>
    </row>
    <row r="26" spans="1:9" ht="12.75">
      <c r="A26" s="1"/>
      <c r="B26" s="1"/>
      <c r="C26" s="11" t="str">
        <f>'ECLASS行业范围应达标值'!E18</f>
        <v>命名认可度</v>
      </c>
      <c r="D26" s="12">
        <f>'ECLASS行业范围应达标值'!F18</f>
        <v>2</v>
      </c>
      <c r="E26" s="13">
        <f>'ECLASS行业范围应达标值'!G18</f>
        <v>0.1</v>
      </c>
      <c r="F26" s="12">
        <f>'ECLASS行业范围应达标值'!H18</f>
        <v>0.2</v>
      </c>
      <c r="G26" s="13">
        <f>'新申请行业范围的评估'!Q155</f>
        <v>1</v>
      </c>
      <c r="H26" s="14">
        <f t="shared" si="0"/>
        <v>2</v>
      </c>
      <c r="I26" s="1"/>
    </row>
    <row r="27" spans="1:9" ht="12.75">
      <c r="A27" s="1"/>
      <c r="B27" s="1"/>
      <c r="C27" s="11" t="str">
        <f>'ECLASS行业范围应达标值'!E19</f>
        <v>现存年数</v>
      </c>
      <c r="D27" s="12">
        <f>'ECLASS行业范围应达标值'!F19</f>
        <v>20</v>
      </c>
      <c r="E27" s="13">
        <f>'ECLASS行业范围应达标值'!G19</f>
        <v>1</v>
      </c>
      <c r="F27" s="12">
        <f>'ECLASS行业范围应达标值'!H19</f>
        <v>20</v>
      </c>
      <c r="G27" s="13">
        <f>'新申请行业范围的评估'!Q172</f>
        <v>1</v>
      </c>
      <c r="H27" s="14">
        <f t="shared" si="0"/>
        <v>20</v>
      </c>
      <c r="I27" s="1"/>
    </row>
    <row r="28" spans="1:9" ht="12.75">
      <c r="A28" s="1"/>
      <c r="B28" s="1"/>
      <c r="C28" s="11" t="str">
        <f>'ECLASS行业范围应达标值'!E20</f>
        <v>客户比重</v>
      </c>
      <c r="D28" s="12">
        <f>'ECLASS行业范围应达标值'!F20</f>
        <v>18</v>
      </c>
      <c r="E28" s="13">
        <f>'ECLASS行业范围应达标值'!G20</f>
        <v>0.9</v>
      </c>
      <c r="F28" s="12">
        <f>'ECLASS行业范围应达标值'!H20</f>
        <v>16.2</v>
      </c>
      <c r="G28" s="13">
        <f>'新申请行业范围的评估'!Q189</f>
        <v>1</v>
      </c>
      <c r="H28" s="14">
        <f t="shared" si="0"/>
        <v>18</v>
      </c>
      <c r="I28" s="1"/>
    </row>
    <row r="29" spans="1:9" ht="12.75">
      <c r="A29" s="1"/>
      <c r="B29" s="1"/>
      <c r="C29" s="11" t="str">
        <f>'ECLASS行业范围应达标值'!E21</f>
        <v>供应商比重</v>
      </c>
      <c r="D29" s="12">
        <f>'ECLASS行业范围应达标值'!F21</f>
        <v>18</v>
      </c>
      <c r="E29" s="13">
        <f>'ECLASS行业范围应达标值'!G21</f>
        <v>0.9</v>
      </c>
      <c r="F29" s="12">
        <f>'ECLASS行业范围应达标值'!H21</f>
        <v>16.2</v>
      </c>
      <c r="G29" s="13">
        <f>'新申请行业范围的评估'!Q206</f>
        <v>1</v>
      </c>
      <c r="H29" s="14">
        <f t="shared" si="0"/>
        <v>18</v>
      </c>
      <c r="I29" s="1"/>
    </row>
    <row r="30" spans="1:9" ht="12.75">
      <c r="A30" s="1"/>
      <c r="B30" s="1"/>
      <c r="C30" s="11" t="str">
        <f>'ECLASS行业范围应达标值'!E22</f>
        <v>行业代表</v>
      </c>
      <c r="D30" s="12">
        <f>'ECLASS行业范围应达标值'!F22</f>
        <v>13</v>
      </c>
      <c r="E30" s="13">
        <f>'ECLASS行业范围应达标值'!G22</f>
        <v>0.65</v>
      </c>
      <c r="F30" s="12">
        <f>'ECLASS行业范围应达标值'!H22</f>
        <v>8.5</v>
      </c>
      <c r="G30" s="13">
        <f>'新申请行业范围的评估'!Q223</f>
        <v>1</v>
      </c>
      <c r="H30" s="14">
        <f t="shared" si="0"/>
        <v>13</v>
      </c>
      <c r="I30" s="1"/>
    </row>
    <row r="31" spans="1:9" ht="12.75">
      <c r="A31" s="1"/>
      <c r="B31" s="1"/>
      <c r="C31" s="11">
        <f>'ECLASS行业范围应达标值'!E23</f>
        <v>0</v>
      </c>
      <c r="D31" s="12">
        <f>'ECLASS行业范围应达标值'!F23</f>
        <v>0</v>
      </c>
      <c r="E31" s="13">
        <f>'ECLASS行业范围应达标值'!G23</f>
        <v>0</v>
      </c>
      <c r="F31" s="12">
        <f>'ECLASS行业范围应达标值'!H23</f>
        <v>0</v>
      </c>
      <c r="G31" s="13"/>
      <c r="H31" s="15"/>
      <c r="I31" s="1"/>
    </row>
    <row r="32" spans="1:9" ht="12.75">
      <c r="A32" s="1"/>
      <c r="B32" s="1"/>
      <c r="C32" s="11" t="str">
        <f>'ECLASS行业范围应达标值'!E24</f>
        <v>Σ 最大值</v>
      </c>
      <c r="D32" s="12">
        <f>'ECLASS行业范围应达标值'!F24</f>
        <v>180</v>
      </c>
      <c r="E32" s="13">
        <f>'ECLASS行业范围应达标值'!G24</f>
        <v>0</v>
      </c>
      <c r="F32" s="12">
        <f>'ECLASS行业范围应达标值'!H24</f>
        <v>0</v>
      </c>
      <c r="G32" s="13"/>
      <c r="H32" s="15"/>
      <c r="I32" s="1"/>
    </row>
    <row r="33" spans="1:9" ht="12.75">
      <c r="A33" s="1"/>
      <c r="B33" s="1"/>
      <c r="C33" s="11" t="str">
        <f>'ECLASS行业范围应达标值'!E25</f>
        <v>Σ 目标值</v>
      </c>
      <c r="D33" s="12">
        <f>'ECLASS行业范围应达标值'!F25</f>
        <v>0</v>
      </c>
      <c r="E33" s="13">
        <f>'ECLASS行业范围应达标值'!G25</f>
        <v>0</v>
      </c>
      <c r="F33" s="12">
        <f>'ECLASS行业范围应达标值'!H25</f>
        <v>147.6</v>
      </c>
      <c r="G33" s="13"/>
      <c r="H33" s="15"/>
      <c r="I33" s="1"/>
    </row>
    <row r="34" spans="1:9" ht="12.75">
      <c r="A34" s="1"/>
      <c r="B34" s="1"/>
      <c r="C34" s="11" t="str">
        <f>'ECLASS行业范围应达标值'!E26</f>
        <v>Σ 最低达标值 (= 目标值 ./. 10%)</v>
      </c>
      <c r="D34" s="12">
        <f>'ECLASS行业范围应达标值'!F26</f>
        <v>0</v>
      </c>
      <c r="E34" s="13">
        <f>'ECLASS行业范围应达标值'!G26</f>
        <v>0</v>
      </c>
      <c r="F34" s="12">
        <f>'ECLASS行业范围应达标值'!H26</f>
        <v>132.8</v>
      </c>
      <c r="G34" s="13"/>
      <c r="H34" s="15"/>
      <c r="I34" s="1"/>
    </row>
    <row r="35" spans="1:9" ht="12.75">
      <c r="A35" s="1"/>
      <c r="B35" s="1"/>
      <c r="C35" s="11" t="s">
        <v>156</v>
      </c>
      <c r="D35" s="3"/>
      <c r="E35" s="3"/>
      <c r="F35" s="3"/>
      <c r="G35" s="3"/>
      <c r="H35" s="14">
        <f>ROUND((SUM(H18:H34)),1)</f>
        <v>180</v>
      </c>
      <c r="I35" s="1"/>
    </row>
    <row r="36" spans="1:9" ht="12.75">
      <c r="A36" s="1"/>
      <c r="B36" s="1"/>
      <c r="C36" s="16" t="s">
        <v>46</v>
      </c>
      <c r="D36" s="3"/>
      <c r="E36" s="3"/>
      <c r="F36" s="3"/>
      <c r="G36" s="3"/>
      <c r="H36" s="17">
        <f>ROUND(((H35-F34)/F34),2)</f>
        <v>0.36</v>
      </c>
      <c r="I36" s="1"/>
    </row>
    <row r="37" spans="1:9" ht="12.75">
      <c r="A37" s="1"/>
      <c r="B37" s="1"/>
      <c r="C37" s="16" t="s">
        <v>47</v>
      </c>
      <c r="D37" s="3"/>
      <c r="E37" s="3"/>
      <c r="F37" s="3"/>
      <c r="G37" s="3"/>
      <c r="H37" s="17">
        <f>ROUND(((H35-F33)/F33),2)</f>
        <v>0.22</v>
      </c>
      <c r="I37" s="1"/>
    </row>
    <row r="38" spans="1:9" ht="12.75">
      <c r="A38" s="1"/>
      <c r="B38" s="1"/>
      <c r="C38" s="18" t="s">
        <v>48</v>
      </c>
      <c r="D38" s="19"/>
      <c r="E38" s="19"/>
      <c r="F38" s="19"/>
      <c r="G38" s="19"/>
      <c r="H38" s="20">
        <f>ROUND(((H35-F33)/F33),2)</f>
        <v>0.22</v>
      </c>
      <c r="I38" s="1"/>
    </row>
    <row r="39" spans="1:9" ht="12.75">
      <c r="A39" s="1"/>
      <c r="B39" s="1"/>
      <c r="C39" s="21"/>
      <c r="D39" s="3"/>
      <c r="E39" s="3"/>
      <c r="F39" s="3"/>
      <c r="G39" s="3"/>
      <c r="H39" s="12"/>
      <c r="I39" s="1"/>
    </row>
    <row r="40" spans="1:9" ht="12.75">
      <c r="A40" s="1"/>
      <c r="B40" s="1"/>
      <c r="C40" s="21"/>
      <c r="D40" s="3"/>
      <c r="E40" s="3"/>
      <c r="F40" s="3"/>
      <c r="G40" s="3"/>
      <c r="H40" s="12"/>
      <c r="I40" s="1"/>
    </row>
    <row r="41" spans="1:9" ht="12.75">
      <c r="A41" s="1"/>
      <c r="B41" s="1"/>
      <c r="C41" s="21"/>
      <c r="D41" s="3"/>
      <c r="E41" s="3"/>
      <c r="F41" s="3"/>
      <c r="G41" s="3"/>
      <c r="H41" s="12"/>
      <c r="I41" s="1"/>
    </row>
    <row r="42" spans="1:9" ht="12.75">
      <c r="A42" s="1"/>
      <c r="B42" s="1"/>
      <c r="C42" s="21"/>
      <c r="D42" s="3"/>
      <c r="E42" s="3"/>
      <c r="F42" s="3"/>
      <c r="G42" s="3"/>
      <c r="H42" s="12"/>
      <c r="I42" s="1"/>
    </row>
    <row r="43" spans="1:9" ht="12.75">
      <c r="A43" s="1"/>
      <c r="B43" s="1"/>
      <c r="C43" s="21"/>
      <c r="D43" s="3"/>
      <c r="E43" s="3"/>
      <c r="F43" s="3"/>
      <c r="G43" s="3"/>
      <c r="H43" s="12"/>
      <c r="I43" s="1"/>
    </row>
    <row r="44" spans="1:9" ht="12.75">
      <c r="A44" s="1"/>
      <c r="B44" s="1"/>
      <c r="C44" s="21"/>
      <c r="D44" s="3"/>
      <c r="E44" s="3"/>
      <c r="F44" s="3"/>
      <c r="G44" s="3"/>
      <c r="H44" s="12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sheetProtection password="8092" sheet="1" objects="1" scenarios="1" selectLockedCells="1" selectUnlockedCells="1"/>
  <printOptions/>
  <pageMargins left="0.4" right="0.46" top="0.28" bottom="0.28" header="0.17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2.421875" style="0" customWidth="1"/>
    <col min="4" max="4" width="9.7109375" style="0" customWidth="1"/>
    <col min="5" max="5" width="40.8515625" style="0" customWidth="1"/>
    <col min="6" max="6" width="17.8515625" style="0" customWidth="1"/>
    <col min="7" max="7" width="20.421875" style="0" customWidth="1"/>
    <col min="8" max="8" width="16.140625" style="0" customWidth="1"/>
    <col min="9" max="32" width="2.4218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"/>
      <c r="B2" s="1"/>
      <c r="C2" s="1"/>
      <c r="D2" s="128" t="s">
        <v>142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98" t="s">
        <v>143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1.5">
      <c r="A9" s="1"/>
      <c r="B9" s="1"/>
      <c r="C9" s="1"/>
      <c r="D9" s="102" t="s">
        <v>144</v>
      </c>
      <c r="E9" s="102" t="s">
        <v>145</v>
      </c>
      <c r="F9" s="103" t="s">
        <v>146</v>
      </c>
      <c r="G9" s="103" t="s">
        <v>147</v>
      </c>
      <c r="H9" s="103" t="s">
        <v>148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>
      <c r="A10" s="1"/>
      <c r="B10" s="1"/>
      <c r="C10" s="1"/>
      <c r="D10" s="104">
        <v>1</v>
      </c>
      <c r="E10" s="105" t="s">
        <v>83</v>
      </c>
      <c r="F10" s="106">
        <v>20</v>
      </c>
      <c r="G10" s="107">
        <v>1</v>
      </c>
      <c r="H10" s="106">
        <f>ROUND((F10*G10),1)</f>
        <v>20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>
      <c r="A11" s="1"/>
      <c r="B11" s="1"/>
      <c r="C11" s="1"/>
      <c r="D11" s="104">
        <v>2</v>
      </c>
      <c r="E11" s="108" t="s">
        <v>92</v>
      </c>
      <c r="F11" s="106">
        <v>17</v>
      </c>
      <c r="G11" s="107">
        <v>0.85</v>
      </c>
      <c r="H11" s="106">
        <f aca="true" t="shared" si="0" ref="H11:H22">ROUND((F11*G11),1)</f>
        <v>14.5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>
      <c r="A12" s="1"/>
      <c r="B12" s="1"/>
      <c r="C12" s="1"/>
      <c r="D12" s="109">
        <v>3</v>
      </c>
      <c r="E12" s="110" t="s">
        <v>96</v>
      </c>
      <c r="F12" s="111">
        <v>16</v>
      </c>
      <c r="G12" s="112">
        <v>0.8</v>
      </c>
      <c r="H12" s="111">
        <f t="shared" si="0"/>
        <v>12.8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>
      <c r="A13" s="1"/>
      <c r="B13" s="1"/>
      <c r="C13" s="1"/>
      <c r="D13" s="113">
        <v>4</v>
      </c>
      <c r="E13" s="114" t="s">
        <v>100</v>
      </c>
      <c r="F13" s="115">
        <v>16</v>
      </c>
      <c r="G13" s="116">
        <v>0.8</v>
      </c>
      <c r="H13" s="115">
        <f t="shared" si="0"/>
        <v>12.8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4.25">
      <c r="A14" s="1"/>
      <c r="B14" s="1"/>
      <c r="C14" s="1"/>
      <c r="D14" s="104">
        <v>5</v>
      </c>
      <c r="E14" s="105" t="s">
        <v>104</v>
      </c>
      <c r="F14" s="117">
        <v>16</v>
      </c>
      <c r="G14" s="107">
        <v>0.8</v>
      </c>
      <c r="H14" s="106">
        <f t="shared" si="0"/>
        <v>12.8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>
      <c r="A15" s="1"/>
      <c r="B15" s="1"/>
      <c r="C15" s="1"/>
      <c r="D15" s="104">
        <v>6</v>
      </c>
      <c r="E15" s="105" t="s">
        <v>108</v>
      </c>
      <c r="F15" s="106">
        <v>15</v>
      </c>
      <c r="G15" s="107">
        <v>0.75</v>
      </c>
      <c r="H15" s="106">
        <f t="shared" si="0"/>
        <v>11.3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25">
      <c r="A16" s="1"/>
      <c r="B16" s="1"/>
      <c r="C16" s="1"/>
      <c r="D16" s="104">
        <v>7</v>
      </c>
      <c r="E16" s="105" t="s">
        <v>112</v>
      </c>
      <c r="F16" s="106">
        <v>6</v>
      </c>
      <c r="G16" s="107">
        <v>0.3</v>
      </c>
      <c r="H16" s="106">
        <f t="shared" si="0"/>
        <v>1.8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>
      <c r="A17" s="1"/>
      <c r="B17" s="1"/>
      <c r="C17" s="1"/>
      <c r="D17" s="104">
        <v>8</v>
      </c>
      <c r="E17" s="105" t="s">
        <v>116</v>
      </c>
      <c r="F17" s="106">
        <v>3</v>
      </c>
      <c r="G17" s="107">
        <v>0.15</v>
      </c>
      <c r="H17" s="106">
        <f t="shared" si="0"/>
        <v>0.5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>
      <c r="A18" s="1"/>
      <c r="B18" s="1"/>
      <c r="C18" s="1"/>
      <c r="D18" s="113">
        <v>9</v>
      </c>
      <c r="E18" s="105" t="s">
        <v>120</v>
      </c>
      <c r="F18" s="106">
        <v>2</v>
      </c>
      <c r="G18" s="107">
        <v>0.1</v>
      </c>
      <c r="H18" s="106">
        <f t="shared" si="0"/>
        <v>0.2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25">
      <c r="A19" s="1"/>
      <c r="B19" s="1"/>
      <c r="C19" s="1"/>
      <c r="D19" s="104">
        <v>10</v>
      </c>
      <c r="E19" s="105" t="s">
        <v>124</v>
      </c>
      <c r="F19" s="106">
        <v>20</v>
      </c>
      <c r="G19" s="107">
        <v>1</v>
      </c>
      <c r="H19" s="118">
        <f t="shared" si="0"/>
        <v>20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25">
      <c r="A20" s="1"/>
      <c r="B20" s="1"/>
      <c r="C20" s="1"/>
      <c r="D20" s="104">
        <v>11</v>
      </c>
      <c r="E20" s="105" t="s">
        <v>128</v>
      </c>
      <c r="F20" s="106">
        <v>18</v>
      </c>
      <c r="G20" s="107">
        <v>0.9</v>
      </c>
      <c r="H20" s="106">
        <f t="shared" si="0"/>
        <v>16.2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4.25">
      <c r="A21" s="1"/>
      <c r="B21" s="1"/>
      <c r="C21" s="1"/>
      <c r="D21" s="113">
        <v>12</v>
      </c>
      <c r="E21" s="110" t="s">
        <v>132</v>
      </c>
      <c r="F21" s="111">
        <v>18</v>
      </c>
      <c r="G21" s="112">
        <v>0.9</v>
      </c>
      <c r="H21" s="111">
        <f t="shared" si="0"/>
        <v>16.2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>
      <c r="A22" s="1"/>
      <c r="B22" s="1"/>
      <c r="C22" s="1"/>
      <c r="D22" s="113">
        <v>13</v>
      </c>
      <c r="E22" s="119" t="s">
        <v>136</v>
      </c>
      <c r="F22" s="115">
        <v>13</v>
      </c>
      <c r="G22" s="120">
        <v>0.65</v>
      </c>
      <c r="H22" s="121">
        <f t="shared" si="0"/>
        <v>8.5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>
      <c r="A23" s="1"/>
      <c r="B23" s="1"/>
      <c r="C23" s="1"/>
      <c r="D23" s="122"/>
      <c r="E23" s="123"/>
      <c r="F23" s="124"/>
      <c r="G23" s="125"/>
      <c r="H23" s="1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>
      <c r="A24" s="1"/>
      <c r="B24" s="1"/>
      <c r="C24" s="1"/>
      <c r="D24" s="126">
        <f>F24/$F$24</f>
        <v>1</v>
      </c>
      <c r="E24" s="105" t="s">
        <v>149</v>
      </c>
      <c r="F24" s="106">
        <f>SUM(F10:F23)</f>
        <v>180</v>
      </c>
      <c r="G24" s="107"/>
      <c r="H24" s="10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>
      <c r="A25" s="1"/>
      <c r="B25" s="1"/>
      <c r="C25" s="1"/>
      <c r="D25" s="126">
        <f>H25/F24</f>
        <v>0.82</v>
      </c>
      <c r="E25" s="105" t="s">
        <v>150</v>
      </c>
      <c r="F25" s="106"/>
      <c r="G25" s="107"/>
      <c r="H25" s="106">
        <f>SUM(H10:H24)</f>
        <v>147.6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>
      <c r="A26" s="1"/>
      <c r="B26" s="1"/>
      <c r="C26" s="1"/>
      <c r="D26" s="126">
        <f>H26/F24</f>
        <v>0.7377777777777779</v>
      </c>
      <c r="E26" s="105" t="s">
        <v>151</v>
      </c>
      <c r="F26" s="106"/>
      <c r="G26" s="127"/>
      <c r="H26" s="106">
        <f>ROUND((H25-(H25*0.1)),1)</f>
        <v>132.8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 password="8092" sheet="1" objects="1" scenarios="1"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&amp;L&amp;D&amp;R&amp;8&amp;F;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Pan der Grösste</dc:creator>
  <cp:keywords/>
  <dc:description/>
  <cp:lastModifiedBy>Hassankhani, Yasmin</cp:lastModifiedBy>
  <cp:lastPrinted>2020-12-07T10:11:01Z</cp:lastPrinted>
  <dcterms:created xsi:type="dcterms:W3CDTF">2004-08-25T15:50:52Z</dcterms:created>
  <dcterms:modified xsi:type="dcterms:W3CDTF">2021-01-26T12:19:29Z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-58837412</vt:i4>
  </property>
  <property fmtid="{D5CDD505-2E9C-101B-9397-08002B2CF9AE}" pid="3" name="_NewReviewCycle">
    <vt:lpwstr/>
  </property>
  <property fmtid="{D5CDD505-2E9C-101B-9397-08002B2CF9AE}" pid="4" name="_EmailSubject">
    <vt:lpwstr>Leitsätze und Grundprinzipien</vt:lpwstr>
  </property>
  <property fmtid="{D5CDD505-2E9C-101B-9397-08002B2CF9AE}" pid="5" name="_AuthorEmail">
    <vt:lpwstr>lindner@eclass-office.com</vt:lpwstr>
  </property>
  <property fmtid="{D5CDD505-2E9C-101B-9397-08002B2CF9AE}" pid="6" name="_AuthorEmailDisplayName">
    <vt:lpwstr>Lindner, André</vt:lpwstr>
  </property>
  <property fmtid="{D5CDD505-2E9C-101B-9397-08002B2CF9AE}" pid="7" name="_PreviousAdHocReviewCycleID">
    <vt:i4>1056070370</vt:i4>
  </property>
</Properties>
</file>